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fileshare\Отдел координации проектов\Перечень и формы документов для проведения экспертиз проекта\Перечень и формы документов (при обеспечении имущ. активами и поруч. юр.лиц) Импортозамещение\"/>
    </mc:Choice>
  </mc:AlternateContent>
  <xr:revisionPtr revIDLastSave="0" documentId="13_ncr:1_{5B518ADF-681F-4D89-A4A0-564F595496F9}" xr6:coauthVersionLast="47" xr6:coauthVersionMax="47" xr10:uidLastSave="{00000000-0000-0000-0000-000000000000}"/>
  <bookViews>
    <workbookView xWindow="-120" yWindow="-120" windowWidth="29040" windowHeight="15840" xr2:uid="{1FAE022B-F507-4AF6-9679-E6DDFF656A30}"/>
  </bookViews>
  <sheets>
    <sheet name="Лист1" sheetId="1" r:id="rId1"/>
    <sheet name="Лист2" sheetId="2" r:id="rId2"/>
  </sheets>
  <definedNames>
    <definedName name="_xlnm.Print_Area" localSheetId="0">Лист1!$A$1:$L$153</definedName>
    <definedName name="Обработка_древесины_и_производство_изделий_из_дерева_и_пробки_кроме_мебели_производство_изделий_из_соломки_и_материалов_для_плетения">Лист2!$F$3:$F$4</definedName>
    <definedName name="Приобретение_обрудования">Лист2!$A$2:$S$2</definedName>
    <definedName name="Проекты_пищевой_и_перерабатывающей_промышленности">Лист2!$A$2</definedName>
    <definedName name="Производство_автотранспортных_средств_прицепов_и_полуприцепов">Лист2!$Q$3:$Q$5</definedName>
    <definedName name="Производство_бумаги_и_бумажных_изделий">Лист2!$G$3:$G$4</definedName>
    <definedName name="Производство_готовых_металлических_изделий_кроме_машин_и_оборудования">Лист2!$M$3:$M$10</definedName>
    <definedName name="Производство_кожи_и_изделий_из_кожи">Лист2!$E$3:$E$4</definedName>
    <definedName name="Производство_компьютеров_электронных_и_оптических_изделий">Лист2!$N$3:$N$10</definedName>
    <definedName name="Производство_лекарственных_средств_и_материалов_применяемых_в_медицинских_целях">Лист2!$I$3:$I$4</definedName>
    <definedName name="Производство_машин_и_оборудования_не_включенных_в_другие_группировки">Лист2!$P$3:$P$7</definedName>
    <definedName name="Производство_мебели">Лист2!#REF!</definedName>
    <definedName name="Производство_металлургическое">Лист2!$L$3:$L$7</definedName>
    <definedName name="Производство_напитков">Лист2!$B$3</definedName>
    <definedName name="Производство_одежды">Лист2!$D$3:$D$5</definedName>
    <definedName name="Производство_пищевых_продуктов">Лист2!$A$3:$A$11</definedName>
    <definedName name="Производство_прочей_неметаллической_минеральной_продукции">Лист2!$K$3:$K$10</definedName>
    <definedName name="Производство_прочих_готовых_изделий">Лист2!$S$3:$S$8</definedName>
    <definedName name="Производство_прочих_транспортных_средств_и_оборудования">Лист2!$R$3:$R$6</definedName>
    <definedName name="Производство_резиновых_и_пластмассовых_изделий">Лист2!$J$3:$J$4</definedName>
    <definedName name="Производство_текстильных_изделий">Лист2!$C$3:$C$6</definedName>
    <definedName name="Производство_химических_веществ_и_химических_продуктов">Лист2!$H$3:$H$8</definedName>
    <definedName name="Производство_электрического_оборудования">Лист2!$O$3:$O$8</definedName>
    <definedName name="Ремонт_и_монтаж_машин_и_оборудования">Лист2!#REF!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 s="1"/>
  <c r="J80" i="1"/>
  <c r="J79" i="1"/>
  <c r="J78" i="1"/>
  <c r="B96" i="1"/>
  <c r="D96" i="1"/>
  <c r="F96" i="1"/>
  <c r="H96" i="1"/>
  <c r="I96" i="1"/>
  <c r="G96" i="1"/>
  <c r="E96" i="1"/>
  <c r="C96" i="1"/>
  <c r="J95" i="1"/>
  <c r="K95" i="1"/>
  <c r="K94" i="1"/>
  <c r="J88" i="1"/>
  <c r="J94" i="1"/>
  <c r="A89" i="1"/>
  <c r="F45" i="1" l="1"/>
  <c r="A90" i="1"/>
  <c r="G45" i="1"/>
  <c r="A91" i="1"/>
  <c r="K51" i="1"/>
  <c r="A92" i="1" l="1"/>
  <c r="H45" i="1"/>
  <c r="A2" i="1"/>
  <c r="H75" i="1"/>
  <c r="J76" i="1"/>
  <c r="K46" i="1"/>
  <c r="I45" i="1" l="1"/>
  <c r="A93" i="1"/>
  <c r="K99" i="1"/>
  <c r="K85" i="1"/>
  <c r="B60" i="1"/>
  <c r="J61" i="1"/>
  <c r="A94" i="1" l="1"/>
  <c r="J45" i="1"/>
  <c r="A95" i="1" s="1"/>
  <c r="F143" i="1"/>
  <c r="G143" i="1"/>
  <c r="K66" i="1" l="1"/>
  <c r="J66" i="1"/>
  <c r="J68" i="1"/>
  <c r="H134" i="1" l="1"/>
  <c r="H133" i="1"/>
  <c r="H132" i="1"/>
  <c r="H131" i="1"/>
  <c r="H129" i="1"/>
  <c r="H128" i="1"/>
  <c r="H127" i="1"/>
  <c r="H126" i="1"/>
  <c r="H125" i="1"/>
  <c r="H117" i="1"/>
  <c r="H118" i="1"/>
  <c r="H119" i="1"/>
  <c r="H120" i="1"/>
  <c r="H122" i="1"/>
  <c r="H123" i="1"/>
  <c r="F135" i="1"/>
  <c r="H135" i="1" l="1"/>
  <c r="C69" i="1"/>
  <c r="D69" i="1"/>
  <c r="E69" i="1"/>
  <c r="K69" i="1" s="1"/>
  <c r="F69" i="1"/>
  <c r="G69" i="1"/>
  <c r="B69" i="1"/>
  <c r="C60" i="1"/>
  <c r="D60" i="1"/>
  <c r="E60" i="1"/>
  <c r="F60" i="1"/>
  <c r="G60" i="1"/>
  <c r="K78" i="1"/>
  <c r="K80" i="1"/>
  <c r="K79" i="1"/>
  <c r="I75" i="1"/>
  <c r="I81" i="1" s="1"/>
  <c r="H81" i="1"/>
  <c r="G75" i="1"/>
  <c r="F75" i="1"/>
  <c r="E75" i="1"/>
  <c r="D75" i="1"/>
  <c r="C75" i="1"/>
  <c r="J75" i="1"/>
  <c r="K77" i="1"/>
  <c r="J77" i="1"/>
  <c r="K76" i="1"/>
  <c r="K74" i="1"/>
  <c r="K73" i="1"/>
  <c r="K72" i="1"/>
  <c r="K71" i="1"/>
  <c r="J72" i="1"/>
  <c r="J71" i="1"/>
  <c r="K70" i="1"/>
  <c r="J70" i="1"/>
  <c r="K68" i="1"/>
  <c r="K67" i="1"/>
  <c r="J67" i="1"/>
  <c r="J65" i="1"/>
  <c r="J64" i="1"/>
  <c r="J63" i="1"/>
  <c r="K62" i="1"/>
  <c r="K63" i="1"/>
  <c r="K64" i="1"/>
  <c r="K65" i="1"/>
  <c r="J62" i="1"/>
  <c r="K61" i="1"/>
  <c r="K59" i="1"/>
  <c r="F81" i="1" l="1"/>
  <c r="D81" i="1"/>
  <c r="J60" i="1"/>
  <c r="E81" i="1"/>
  <c r="G81" i="1"/>
  <c r="C81" i="1"/>
  <c r="K60" i="1"/>
  <c r="K81" i="1" s="1"/>
  <c r="B81" i="1"/>
  <c r="K75" i="1"/>
  <c r="J69" i="1"/>
  <c r="K105" i="1"/>
  <c r="K86" i="1"/>
  <c r="K87" i="1"/>
  <c r="K88" i="1"/>
  <c r="K89" i="1"/>
  <c r="K90" i="1"/>
  <c r="K91" i="1"/>
  <c r="K92" i="1"/>
  <c r="K93" i="1"/>
  <c r="J89" i="1"/>
  <c r="J90" i="1"/>
  <c r="J91" i="1"/>
  <c r="J92" i="1"/>
  <c r="J93" i="1"/>
  <c r="K47" i="1"/>
  <c r="K48" i="1"/>
  <c r="K49" i="1"/>
  <c r="K50" i="1"/>
  <c r="J81" i="1" l="1"/>
  <c r="J96" i="1"/>
  <c r="K96" i="1"/>
  <c r="K1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Кузнецов Максим</author>
  </authors>
  <commentList>
    <comment ref="A50" authorId="0" shapeId="0" xr:uid="{78C9CE87-C6DE-41D8-AEE7-69B020AD3609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Указывается сумма планируемых расходов до конца проекта, а именно: средства аффилированных лиц, бенефициаров; банковское кредитование; собственные средства организации; средства иных частных инвесторов.</t>
        </r>
      </text>
    </comment>
    <comment ref="A82" authorId="0" shapeId="0" xr:uid="{1EB5C182-A8F7-4F03-BE3B-3C0D0247A38B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Заемщиком по столбцу «Средства софинансирования» могут быть учтены расходы в проекте, понесенные им в прошлых периодах, но не ранее 2 лет до даты подачи Заявки. Данные о понесенных расходах также подлежат отражению в соответствующих графах по годам до года заключения договора займа</t>
        </r>
      </text>
    </comment>
    <comment ref="A88" authorId="0" shapeId="0" xr:uid="{1AA9EAAC-F7DD-422D-8724-18B05EBC4852}">
      <text>
        <r>
          <rPr>
            <b/>
            <sz val="9"/>
            <color indexed="81"/>
            <rFont val="Tahoma"/>
            <family val="2"/>
            <charset val="204"/>
          </rPr>
          <t>Кузнецов Максим:</t>
        </r>
        <r>
          <rPr>
            <sz val="9"/>
            <color indexed="81"/>
            <rFont val="Tahoma"/>
            <family val="2"/>
            <charset val="204"/>
          </rPr>
          <t xml:space="preserve">
В данном случае 2021 год рассматривается как год заключения договора займа</t>
        </r>
      </text>
    </comment>
  </commentList>
</comments>
</file>

<file path=xl/sharedStrings.xml><?xml version="1.0" encoding="utf-8"?>
<sst xmlns="http://schemas.openxmlformats.org/spreadsheetml/2006/main" count="370" uniqueCount="263">
  <si>
    <t>Полное наименование организации:</t>
  </si>
  <si>
    <t>ОГРН:</t>
  </si>
  <si>
    <t>ИНН:</t>
  </si>
  <si>
    <t>КПП:</t>
  </si>
  <si>
    <t>Дата государственной регистрации:</t>
  </si>
  <si>
    <t>Юридический адрес:</t>
  </si>
  <si>
    <t>Официальный веб-сайт:</t>
  </si>
  <si>
    <t>Руководитель организации:</t>
  </si>
  <si>
    <t>ФИО должность тел., e-mail</t>
  </si>
  <si>
    <t>Контактное лицо:</t>
  </si>
  <si>
    <t>Сокращенное наименование организации:</t>
  </si>
  <si>
    <t>Субъект малого и среднего предпринимательства:</t>
  </si>
  <si>
    <t>Рекомендуется не использовать термины «новейший», «последний», «улучшенный» и т.п. Выделить содержательную техническую составляющую, отличающую проект от аналогичных.</t>
  </si>
  <si>
    <t>Резюме проекта</t>
  </si>
  <si>
    <t>1. Анкета юридического лица</t>
  </si>
  <si>
    <t>2. Полное наименование проекта</t>
  </si>
  <si>
    <t>3. Программа финансовой поддержки</t>
  </si>
  <si>
    <t>4. Требуемый объем финансирования со стороны Фонда, тыс.руб.</t>
  </si>
  <si>
    <t>5. Сроки возврата займа, мес.</t>
  </si>
  <si>
    <t>6. Отрасль промышленности</t>
  </si>
  <si>
    <t>7. Подотрасль промышленности</t>
  </si>
  <si>
    <t>8. Аннотация проекта</t>
  </si>
  <si>
    <t>Переработка и консервирование мяса и мясной пищевой продукции</t>
  </si>
  <si>
    <t>Переработка и консервирование рыбы, ракообразных и моллюсков</t>
  </si>
  <si>
    <t>Переработка и консервирование фруктов и овощей</t>
  </si>
  <si>
    <t>Производство растительных и животных масел и жиров</t>
  </si>
  <si>
    <t>Производство молочной продукции</t>
  </si>
  <si>
    <t>Производство продуктов мукомольной и крупяной промышленности, крахмала и крахмалосодержащих продуктов</t>
  </si>
  <si>
    <t>Производство хлебобулочных и мучных кондитерских изделий</t>
  </si>
  <si>
    <t>Производство прочих пищевых продуктов</t>
  </si>
  <si>
    <t>Производство готовых кормов для животных</t>
  </si>
  <si>
    <t>Производство безалкогольных напитков; производство минеральных вод и прочих питьевых вод в бутылках</t>
  </si>
  <si>
    <t>Подготовка и прядение текстильных волокон</t>
  </si>
  <si>
    <t>Производство текстильных тканей</t>
  </si>
  <si>
    <t>Отделка тканей и текстильных изделий</t>
  </si>
  <si>
    <t>Производство прочих текстильных изделий</t>
  </si>
  <si>
    <t>Производство одежды, кроме одежды из меха</t>
  </si>
  <si>
    <t>Производство меховых изделий</t>
  </si>
  <si>
    <t>Производство вязаных и трикотажных изделий одежды</t>
  </si>
  <si>
    <t>Дубление и отделка кожи, производство чемоданов, сумок, шорно-седельных изделий из кожи; выделка и крашение меха</t>
  </si>
  <si>
    <t>Производство обуви</t>
  </si>
  <si>
    <t>Распиловка и строгание древесины</t>
  </si>
  <si>
    <t>Производство изделий из дерева, пробки, соломки и материалов для плетения</t>
  </si>
  <si>
    <t>Производство целлюлозы, древесной массы, бумаги и картона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</si>
  <si>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</si>
  <si>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Производство пестицидов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</si>
  <si>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</si>
  <si>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Производство мыла и моющих, чистящих и полирующих средств; парфюмерных и косметических средств</t>
  </si>
  <si>
    <t>Производство прочих химических продуктов</t>
  </si>
  <si>
    <t>Производство химических волокон</t>
  </si>
  <si>
    <t>Производство фармацевтических субстанций</t>
  </si>
  <si>
    <t>Производство лекарственных препаратов и материалов, применяемых в медицинских целях</t>
  </si>
  <si>
    <t>Производство резиновых изделий</t>
  </si>
  <si>
    <t>Производство изделий из пластмасс</t>
  </si>
  <si>
    <t>Производство стекла и изделий из стекла</t>
  </si>
  <si>
    <t xml:space="preserve"> Производство огнеупорных изделий</t>
  </si>
  <si>
    <t>Производство строительных керамических материалов</t>
  </si>
  <si>
    <t>Производство прочих фарфоровых и керамических изделий</t>
  </si>
  <si>
    <t>Производство цемента, извести и гипса</t>
  </si>
  <si>
    <t>Производство изделий из бетона, цемента и гипса</t>
  </si>
  <si>
    <t>Резка, обработка и отделка камня</t>
  </si>
  <si>
    <t>Производство абразивных и неметаллических минеральных изделий, не включенных в другие группировки</t>
  </si>
  <si>
    <t>Производство чугуна, стали и ферросплавов</t>
  </si>
  <si>
    <t>Производство стальных труб, полых профилей и фитингов</t>
  </si>
  <si>
    <t>Производство прочих стальных изделий первичной обработкой</t>
  </si>
  <si>
    <t>Производство основных драгоценных металлов и прочих цветных металлов</t>
  </si>
  <si>
    <t>Литье металлов</t>
  </si>
  <si>
    <t xml:space="preserve">Производство строительных металлических конструкций и изделий
 </t>
  </si>
  <si>
    <t xml:space="preserve"> Производство металлических цистерн, резервуаров и прочих емкостей</t>
  </si>
  <si>
    <t>Производство паровых котлов, кроме котлов центрального отопления</t>
  </si>
  <si>
    <t>Производство оружия и боеприпасов</t>
  </si>
  <si>
    <t>Ковка, прессование, штамповка и профилирование; изготовление изделий методом порошковой металлургии</t>
  </si>
  <si>
    <t>Обработка металлов и нанесение покрытий на металлы; механическая обработка металлов</t>
  </si>
  <si>
    <t>Производство ножевых изделий и столовых приборов, инструментов и универсальных скобяных изделий</t>
  </si>
  <si>
    <t>Производство прочих готовых металлических изделий</t>
  </si>
  <si>
    <t>Производство элементов электронной аппаратуры и печатных схем (плат)</t>
  </si>
  <si>
    <t>Производство компьютеров и периферийного оборудования</t>
  </si>
  <si>
    <t>Производство коммуникационного оборудования</t>
  </si>
  <si>
    <t>Производство бытовой электроники</t>
  </si>
  <si>
    <t>Производство контрольно-измерительных и навигационных приборов и аппаратов; производство часов</t>
  </si>
  <si>
    <t>Производство облучающего и электротерапевтического оборудования, применяемого в медицинских целях</t>
  </si>
  <si>
    <t>Производство оптических приборов, фото- и кинооборудования</t>
  </si>
  <si>
    <t>Производство незаписанных магнитных и оптических технических носителей информации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</si>
  <si>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</si>
  <si>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Производство электрических аккумуляторов и аккумуляторных батарей</t>
  </si>
  <si>
    <t>Производство кабелей и кабельной арматуры</t>
  </si>
  <si>
    <t>Производство электрических ламп и осветительного оборудования</t>
  </si>
  <si>
    <t>Производство бытовых приборов</t>
  </si>
  <si>
    <t>Производство прочего электрического оборудования</t>
  </si>
  <si>
    <t>Производство машин и оборудования общего назначения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</si>
  <si>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</si>
  <si>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</si>
  <si>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станков, машин и оборудования для обработки металлов и прочих твердых материалов</t>
  </si>
  <si>
    <t>Производство прочих машин специального назначения</t>
  </si>
  <si>
    <t>Производство автотранспортных средств</t>
  </si>
  <si>
    <t>Производство кузовов для автотранспортных средств; производство прицепов и полуприцепов</t>
  </si>
  <si>
    <t>Производство комплектующих и принадлежностей для автотранспортных средств</t>
  </si>
  <si>
    <t>Производство летательных аппаратов, включая космические, и соответствующего оборудования</t>
  </si>
  <si>
    <t>Производство игр и игрушек</t>
  </si>
  <si>
    <t xml:space="preserve"> Производство медицинских инструментов и оборудования</t>
  </si>
  <si>
    <t>Производство изделий из бумаги и картона</t>
  </si>
  <si>
    <t>Производство_пищевых_продуктов</t>
  </si>
  <si>
    <t>Производство_напитков</t>
  </si>
  <si>
    <t>Производство_текстильных_изделий</t>
  </si>
  <si>
    <t>Производство_одежды</t>
  </si>
  <si>
    <t>Производство_кожи_и_изделий_из_кожи</t>
  </si>
  <si>
    <t>Производство_бумаги_и_бумажных_изделий</t>
  </si>
  <si>
    <t>Производство_прочей_неметаллической_минеральной_продукции</t>
  </si>
  <si>
    <t>Производство_химических_веществ_и_химических_продуктов</t>
  </si>
  <si>
    <t>Производство_лекарственных_средств_и_материалов_применяемых_в_медицинских_целях</t>
  </si>
  <si>
    <t>Обработка_древесины_и_производство_изделий_из_дерева_и_пробки_кроме_мебели_производство_изделий_из_соломки_и_материалов_для_плетения</t>
  </si>
  <si>
    <t>Производство_резиновых_и_пластмассовых_изделий</t>
  </si>
  <si>
    <t>Производство_металлургическое</t>
  </si>
  <si>
    <t>Производство_готовых_металлических_изделий_кроме_машин_и_оборудования</t>
  </si>
  <si>
    <t>Производство_компьютеров_электронных_и_оптических_изделий</t>
  </si>
  <si>
    <t>Производство_электрического_оборудования</t>
  </si>
  <si>
    <t>Производство_машин_и_оборудования_не_включенных_в_другие_группировки</t>
  </si>
  <si>
    <t>Производство_автотранспортных_средств_прицепов_и_полуприцепов</t>
  </si>
  <si>
    <t>Производство_прочих_транспортных_средств_и_оборудования</t>
  </si>
  <si>
    <t>Производство_прочих_готовых_изделий</t>
  </si>
  <si>
    <t xml:space="preserve">9. Имеющийся результат по проекту </t>
  </si>
  <si>
    <t>10. Место реализации проекта</t>
  </si>
  <si>
    <t>Регион:</t>
  </si>
  <si>
    <t>Московская область</t>
  </si>
  <si>
    <t>Тип соисполнителя</t>
  </si>
  <si>
    <t>Описание работ по проекту</t>
  </si>
  <si>
    <t>Стоимость работ, тыс.руб.</t>
  </si>
  <si>
    <t>11. Ключевой исполнитель (поставщик продукции/услуг, на которого приходится более 20% от суммы займа)</t>
  </si>
  <si>
    <t>Ключевой исполнитель</t>
  </si>
  <si>
    <t>Опишите существующие результаты по проекту.  Укажите, на какой стадии находится разработка нового продукта, наличие прототипа опытно-промышленного образца, интеллектуальной собственности, бизнес-плана, технико-экономического обоснования для реализации проекта, результатов маркетингового анализа. Укажите наличие производственных активов для реализации проекта и т.п. Укажите объем средств, потраченных ранее на реализацию проекта.</t>
  </si>
  <si>
    <t>Муниципальное образование, 
город/населенный пункт:</t>
  </si>
  <si>
    <t>Период запуска серийного производства (с даты получения займа), мес.:</t>
  </si>
  <si>
    <t>Приобретение оборудования</t>
  </si>
  <si>
    <t>12. Цели и показатели проекта</t>
  </si>
  <si>
    <t>Результат от реализации проекта в натуральном выражении:</t>
  </si>
  <si>
    <t>Наименование показателя</t>
  </si>
  <si>
    <t>Суммарный объем выручки, обеспеченной за счет реализации Проекта, за счет средств предоставленного Займа, тыс. руб.</t>
  </si>
  <si>
    <t>Количество заявок поданных на регистрацию объектов интеллектуальной собственности, созданных в ходе реализации Проекта, за счет средств предоставленного Займа, шт.</t>
  </si>
  <si>
    <t>Доля выручки, получаемой от экспорта выпускаемой продукции, %</t>
  </si>
  <si>
    <t>Итого за весь срок пользования займом</t>
  </si>
  <si>
    <t>Продукция ориентирована на экспорт</t>
  </si>
  <si>
    <t>Укажите планируемые объемы продаж/спроса, наличие инструментов реализации продукции проекта, перечень договоренностей по реализации продукции проекта: соглашения, предварительные соглашения, переговоры и т.п.</t>
  </si>
  <si>
    <t>Направления целевого использования средств</t>
  </si>
  <si>
    <t>Зарплата сотрудников, вкл. налоги и взносы от ФОТ</t>
  </si>
  <si>
    <t>Работы и услуги, выполняемые третьими лицами, приобретение прав</t>
  </si>
  <si>
    <t>Материалы и комплектующие</t>
  </si>
  <si>
    <t>Итого</t>
  </si>
  <si>
    <t>1. Научные и иные исследования в интересах проекта, включая аналитические исследования рынка</t>
  </si>
  <si>
    <t>2. Разработка нового продукта/технологии:</t>
  </si>
  <si>
    <t>2.1. Проведение опытно-технологических работ (ОТР) и опытно-конструкторских работ (ОКР)</t>
  </si>
  <si>
    <t>2.2. Технические, производственно-технологические, маркетинговые тестирования и испытания</t>
  </si>
  <si>
    <t>2.3. Проведение патентных исследований (на патентную чистоту, выявление охраноспособных решений и прочее), патентование разработанных решений, в том числе зарубежное патентование</t>
  </si>
  <si>
    <t>5. Приобретение прав на результаты интеллектуальной деятельности у правообладателей</t>
  </si>
  <si>
    <t>6. Инжиниринговые услуги:</t>
  </si>
  <si>
    <t>6.1. 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</si>
  <si>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6.2. Проектно-изыскательские работы. Сбор исходных данных, разработка концепции строительства/ремонта зданий, сооружений, коммуникаций для организации производства</t>
  </si>
  <si>
    <t>7. Государственная экспертиза проектной документации</t>
  </si>
  <si>
    <t>8. Разработка рабочей документации для объектов капитального строительства</t>
  </si>
  <si>
    <t>9.2. Произведенного на территории иностранного государства</t>
  </si>
  <si>
    <t>10. Общехозяйственные расходы, связанные с выполнением работ по проекту</t>
  </si>
  <si>
    <t>11. Строительство и реконструкция объектов капитального строительства</t>
  </si>
  <si>
    <t>12. Прочие капитальные вложения в проекте: приобретение зданий, сооружений, земельных участков, иные вложения</t>
  </si>
  <si>
    <t>Средства займа</t>
  </si>
  <si>
    <t>2.4. Сертификация, и другие обязательные для вывода продукта на рынок, контрольно-сертификационные процедуры</t>
  </si>
  <si>
    <t>2.5. Приобретение расходных материалов для проведения мероприятий по настоящему разделу</t>
  </si>
  <si>
    <t>В данном поле необходимо указать планируемый объем производимой продукции в соответствующих единицах измерения за период пользования займом Фонда. Например: 20 тыс. км кабельных изделий или 15 тонн молочной продукции.</t>
  </si>
  <si>
    <t>3. Приобретение или использование специального оборудования для проведения необходимых опытно-конструкторских работ, и отработки технологии, включая создание опытно-промышленных установок</t>
  </si>
  <si>
    <t>4. Разработка технико-экономического обоснования инвестиционной стадии проекта, прединвестиционный анализ и оптимизация проекта, исключая аналитические исследования рынка</t>
  </si>
  <si>
    <t>9. Приобретение технологического оборудования, его монтаж, наладка и иные мероприятия по его подготовке для серийного производства:</t>
  </si>
  <si>
    <t>9.1. Произведенного на территории РФ</t>
  </si>
  <si>
    <t>Год</t>
  </si>
  <si>
    <t>В том числе распределение по годам</t>
  </si>
  <si>
    <t>Форма финансирования</t>
  </si>
  <si>
    <t>Источник финансирования</t>
  </si>
  <si>
    <t>Страна источника финансирования</t>
  </si>
  <si>
    <t>Сумма, тыс.руб.</t>
  </si>
  <si>
    <t>Уже произведенные расходы по проекту, из них:</t>
  </si>
  <si>
    <t>Бюджетные средства</t>
  </si>
  <si>
    <t>Россия</t>
  </si>
  <si>
    <t>Средства аффилированных лиц, бенефициаров</t>
  </si>
  <si>
    <t>Банковское кредитование</t>
  </si>
  <si>
    <t>Собственные средства организации</t>
  </si>
  <si>
    <t>Средства иных частных инвесторов</t>
  </si>
  <si>
    <t>Планируемые расходы до конца проекта, из них:</t>
  </si>
  <si>
    <t>Средства Фонда</t>
  </si>
  <si>
    <t>Год получения 
(факт или плановый)</t>
  </si>
  <si>
    <t>Виды основного обеспечения, принимаемого Фондом по финансируемым проектам</t>
  </si>
  <si>
    <t>Вид обеспечения</t>
  </si>
  <si>
    <t>Юридическое или физическое лицо, предоставляющее обеспечение</t>
  </si>
  <si>
    <t>Объем обеспечения с учетом дисконта (тыс.руб.)</t>
  </si>
  <si>
    <t>Наименование имущества</t>
  </si>
  <si>
    <t>1. Гарантии банков</t>
  </si>
  <si>
    <t>2. Гарантии и поручительства региональных фондов содействия кредитованию МСП</t>
  </si>
  <si>
    <t>3. Поручительство и гарантии юридических лиц</t>
  </si>
  <si>
    <t>4. Поручительства субъектов РФ</t>
  </si>
  <si>
    <t>5. Залоги:</t>
  </si>
  <si>
    <t>5.1. Драгоценные металлы, в стандартных и/или мерных слитках, соответствующие государственным и отраслевым стандартам Российской Федерации и международным стандартам качества</t>
  </si>
  <si>
    <t>5.3. Движимые и недвижимые имущественные активы:</t>
  </si>
  <si>
    <t>5.3.1. Жилая недвижимость (квартиры, апартаменты, многоквартирные жилые дома/комплексы, коттеджи, таунхаусы и др.), за исключением недвижимости граждан, на которую в соответствии с законодательством не может быть обращено взыскание</t>
  </si>
  <si>
    <t>5.3.2. Коммерческая недвижимость (офисы и офисные центры, магазины, торговые и торгово-развлекательные центры, торгово-выставочные комплексы, бизнес-парки, оптовые базы, объекты туристической инфраструктуры (гостиницы, пансионаты и т.п.), отели и рестораны, аквапарки, складские комплексы и логистические центры, машиноместа, гаражные комплексы, нежилые помещения коммерческого назначения в жилых домах, многофункциональные комплексы, содержащие площади различного назначения (жилые, коммерческие), фитнес-центры и др.)</t>
  </si>
  <si>
    <t>5.3.3. Промышленная недвижимость (здания, сооружения, склады, иные объекты недвижимого имущества, предназначенные для выпуска промышленной продукции и/или технологически задействованные в производственной деятельности)</t>
  </si>
  <si>
    <t>5.3.4. Земельные участки из состава земель промышленности, энергетики, транспорта, связи, радиовещания, информатики и иные земельные участки данных категорий земель, земельные участки из состава земель населенных пунктов свободные и застроенные</t>
  </si>
  <si>
    <t>5.3.5. Оборудование и транспортные средства (технологическое оборудование, автотранспорт, спецтехника и самоходные механизмы, прочие машины и оборудование)</t>
  </si>
  <si>
    <t>Внимание! Оборудование, которое планируется передаваться в залог после его постановки на баланс (счет 01 "Основные средства") отражается в пункте 5.6 данного раздела</t>
  </si>
  <si>
    <t>5.3.6. Объекты незавершенного строительства (если права собственности на объект незавершенного строительства оформлены)</t>
  </si>
  <si>
    <t>5.4. Акции юридических лиц - третьих лиц, имеющие биржевое обращение, включенные в котировальный список ЗАО "ФБ ММВБ" 1 уровня</t>
  </si>
  <si>
    <t>5.5. Акции действующих юридических лиц -третьих лиц (в объеме не менее 25%), не имеющие биржевого обращения, а также доли участия в уставном капитале действующих юридических лиц - третьих лиц (в объеме не менее 25%)</t>
  </si>
  <si>
    <t>ИТОГО:</t>
  </si>
  <si>
    <t>5.6. Оборудование и транспортные средства (технологическое оборудование, автотранспорт, спецтехника и самоходные механизмы, прочие машины и оборудование)</t>
  </si>
  <si>
    <t>От Заявителя</t>
  </si>
  <si>
    <t>_________________________</t>
  </si>
  <si>
    <t>Подпись</t>
  </si>
  <si>
    <t>ФИО</t>
  </si>
  <si>
    <t>Должность</t>
  </si>
  <si>
    <t>М.П.</t>
  </si>
  <si>
    <t>Виды «дополнительного обеспечения», принимаемого Фондом по финансируемым проектам</t>
  </si>
  <si>
    <t>Общая сумма займа (тыс. руб.) (с учетом процентов за весь срок пользования займом)</t>
  </si>
  <si>
    <t>-</t>
  </si>
  <si>
    <t>1. Поручительства физических лиц</t>
  </si>
  <si>
    <t>2. Исключительные права на патенты и товарные знаки</t>
  </si>
  <si>
    <t>3. Приобретаемое в процессе реализации проекта имущество, не отвечающее требованиям отнесения к Основному обеспечению</t>
  </si>
  <si>
    <t>4. Акции, облигации, доли участия в уставном капитале юридических лиц, не отвечающие требованиями отнесения к Основному обеспечению</t>
  </si>
  <si>
    <t>5. Другие виды обеспечения, которые по результатам оценки их качества не могут быть отнесены к Основному обеспечению</t>
  </si>
  <si>
    <t>Объем обеспечения, тыс. руб. (балансовая/
оценочная стоимость)</t>
  </si>
  <si>
    <t>____________________________________</t>
  </si>
  <si>
    <t>Объем обеспечения, тыс. руб. (балансовая/
оценочная стоимость без НДС)</t>
  </si>
  <si>
    <t>Объем налоговых поступлений в региональный и местные бюджеты Московской области, обеспечиваемый за счет реализации Проекта, за счет средств предоставленного Займа, тыс. руб.</t>
  </si>
  <si>
    <t>Направляя настоящее резюме проекта Фонду, Заявитель подтверждает следующее:
1. Заявитель гарантирует достоверность предоставляемой информации и выражает готовность оперативно предоставлять дополнительную информацию по запросу Фонда.
2. Информация, содержащаяся в настоящем резюме проекта, не является конфиденциальной и может размещаться Фондом в информационных базах данных и передаваться в другие институты развития. Заявитель согласен, что Фонд вправе при проведении экспертизы привлекать внешних экспертов, представляя им полученные от Заявителя дополнительные материалы на условиях соблюдения конфиденциальности.
3. Заявитель ознакомился с условиями предоставления займа.
4. Текущая переписка Заявителя с Фондом ведется в электронном виде через электронную почту по адресу fond@frpmo.ru.
5. Заявитель подтверждает, что он ознакомлен с типовыми формами договоров целевого займа, поручительства, договоров ипотеки недвижимого имущества и залога оборудования, размещенных на сайте Фонда. Смысл, содержание указанных договоров понятны, основные условия указанных договоров известны. Заявитель извещен и принимает следующие условия:
заем предоставляется Фондом всем заемщикам на одинаковых условиях и ему не могут быть предоставлены преференции по сравнению с другими заемщиками, установленные в типовых формах договоров.
6. Предоставляя Фонду документы и информацию, в которой содержатся персональные данные физических лиц, Заявитель в соответствии с п. 8 ст. 9 Закона № 152-ФЗ "О персональных данных" подтверждает, что согласие на обработку персональных данных физических лиц им получено в соответствии с условиями обработки персональных данных на основании ст. 6 указанного Закона.</t>
  </si>
  <si>
    <t>Да</t>
  </si>
  <si>
    <t>Нет</t>
  </si>
  <si>
    <t>2017-2018</t>
  </si>
  <si>
    <t>Средства софинан-
сирования</t>
  </si>
  <si>
    <t>6.3. Разработка проектной документации для объектов капитального строительства включительно до стадии "проектная документация”, включая проведение экологических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градостроительной деятельности</t>
  </si>
  <si>
    <t>Минималь-ный дисконт, %</t>
  </si>
  <si>
    <t>5.2. Облигации юридических лиц - третьих лиц, имеющие биржевое обращение, включенные в котировальный список ЗАО "ФБ ММВБ" 1 уровня</t>
  </si>
  <si>
    <t>Количество рабочих мест, создаваемых Заемщиком в ходе реализации Проекта, за счет средств предоставленного Займа, шт.</t>
  </si>
  <si>
    <t>13. Экспорт</t>
  </si>
  <si>
    <t>14. Сбыт продукции проекта, обеспечивающий выход на целевой объем продаж</t>
  </si>
  <si>
    <t>15. Бюджет проекта</t>
  </si>
  <si>
    <t>16. Источники финансирования проекта, включая стадию серийного промышленного производства</t>
  </si>
  <si>
    <t>17. Предполагаемое обеспечение по возврату займа</t>
  </si>
  <si>
    <t>Страны, куда планируется экспорт продукции:</t>
  </si>
  <si>
    <t>Кратко опишите суть проекта: укажите цели реализации проекта, место проекта в стратегии развития организации заявителя, задачи и проблемы (в том числе отраслевые), на решение которых направлен проект; опишите возможное влияние проекта на развитие отрасли, на развитие смежных отраслей; укажите ключевые конкурентные преимущества и отличительные особенности продукта проекта, возможность импортозамещения; приведите описание применяемых при разработке продукта проекта технических решений, их новизны. Укажите, какие научно-технические задачи уже решены, а какие планируется решить в ходе реализации проекта.</t>
  </si>
  <si>
    <t>Объем средств частных инвесторов, привлекаемых для реализации Проекта дополнительно к сумме предоставленного Займа, тыс. руб. (только планируемые инвестиции)</t>
  </si>
  <si>
    <t>Наименование аффилированного лица, ФИО бенефициара…</t>
  </si>
  <si>
    <t>Инвестиционный кредит, Кредитная линия наименование банка…</t>
  </si>
  <si>
    <t>Взнос в УК, Нераспределенная прибыл…</t>
  </si>
  <si>
    <t>наименование /ФИО инвестора…</t>
  </si>
  <si>
    <t>наименование /ФИО инвестор…</t>
  </si>
  <si>
    <t>Волоколамский г.о.</t>
  </si>
  <si>
    <t>Зарайск г.о.</t>
  </si>
  <si>
    <t>Лотошино г.о.</t>
  </si>
  <si>
    <t>Луховицы г.о.</t>
  </si>
  <si>
    <t>Орехово-Зуево г.о.</t>
  </si>
  <si>
    <t>Серебряные пруды г.о.</t>
  </si>
  <si>
    <t>Шатура г.о.</t>
  </si>
  <si>
    <t>Шаховская г.о.</t>
  </si>
  <si>
    <t>Электрогорск г.о.</t>
  </si>
  <si>
    <t>Коломна г.о.</t>
  </si>
  <si>
    <t>от 50 000 до 150 000</t>
  </si>
  <si>
    <t>Импортозамещение</t>
  </si>
  <si>
    <t>2024 г. (уже понесенные расходы)</t>
  </si>
  <si>
    <t>2024 г. (планируемые 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</si>
</sst>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3" fontId="11" fillId="0" borderId="3" xfId="0" applyNumberFormat="1" applyFont="1" applyBorder="1" applyAlignment="1" applyProtection="1">
      <alignment horizontal="center" vertical="center" wrapText="1"/>
      <protection locked="0"/>
    </xf>
    <xf numFmtId="1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/>
    </xf>
    <xf numFmtId="9" fontId="11" fillId="0" borderId="1" xfId="1" applyFont="1" applyBorder="1" applyAlignment="1" applyProtection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1" xfId="0" applyFont="1" applyBorder="1" applyAlignment="1" applyProtection="1">
      <alignment vertical="center" wrapText="1"/>
      <protection locked="0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left" wrapText="1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7" fillId="0" borderId="2" xfId="0" applyFont="1" applyBorder="1" applyAlignment="1" applyProtection="1">
      <alignment horizontal="left" wrapText="1"/>
      <protection locked="0"/>
    </xf>
    <xf numFmtId="0" fontId="15" fillId="0" borderId="6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12" fillId="0" borderId="6" xfId="0" applyNumberFormat="1" applyFont="1" applyBorder="1" applyAlignment="1" applyProtection="1">
      <alignment horizontal="left" vertical="center" wrapText="1"/>
      <protection locked="0"/>
    </xf>
    <xf numFmtId="1" fontId="12" fillId="0" borderId="8" xfId="0" applyNumberFormat="1" applyFont="1" applyBorder="1" applyAlignment="1" applyProtection="1">
      <alignment horizontal="left" vertical="center" wrapText="1"/>
      <protection locked="0"/>
    </xf>
    <xf numFmtId="1" fontId="12" fillId="0" borderId="2" xfId="0" applyNumberFormat="1" applyFont="1" applyBorder="1" applyAlignment="1" applyProtection="1">
      <alignment horizontal="left" vertical="center" wrapText="1"/>
      <protection locked="0"/>
    </xf>
    <xf numFmtId="14" fontId="12" fillId="0" borderId="6" xfId="0" applyNumberFormat="1" applyFont="1" applyBorder="1" applyAlignment="1" applyProtection="1">
      <alignment horizontal="left" vertical="center" wrapText="1"/>
      <protection locked="0"/>
    </xf>
    <xf numFmtId="14" fontId="12" fillId="0" borderId="8" xfId="0" applyNumberFormat="1" applyFont="1" applyBorder="1" applyAlignment="1" applyProtection="1">
      <alignment horizontal="left" vertical="center" wrapText="1"/>
      <protection locked="0"/>
    </xf>
    <xf numFmtId="14" fontId="12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21"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  <dxf>
      <font>
        <color rgb="FFFF0000"/>
      </font>
      <fill>
        <patternFill>
          <bgColor rgb="FFFF9F9F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FF8585"/>
      <color rgb="FFFF9F9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6FFE-97DB-4221-8760-C712EF3CEF77}">
  <sheetPr codeName="Лист1">
    <pageSetUpPr fitToPage="1"/>
  </sheetPr>
  <dimension ref="A1:M153"/>
  <sheetViews>
    <sheetView tabSelected="1" view="pageBreakPreview" zoomScale="85" zoomScaleNormal="85" zoomScaleSheetLayoutView="85" workbookViewId="0">
      <selection activeCell="A16" sqref="A16:K16"/>
    </sheetView>
  </sheetViews>
  <sheetFormatPr defaultRowHeight="15" x14ac:dyDescent="0.25"/>
  <cols>
    <col min="1" max="1" width="35.7109375" style="3" customWidth="1"/>
    <col min="2" max="8" width="16.7109375" style="3" customWidth="1"/>
    <col min="9" max="11" width="16.7109375" style="43" customWidth="1"/>
    <col min="12" max="16384" width="9.140625" style="3"/>
  </cols>
  <sheetData>
    <row r="1" spans="1:11" ht="40.5" customHeight="1" x14ac:dyDescent="0.25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42" customHeight="1" x14ac:dyDescent="0.25">
      <c r="A2" s="100" t="str">
        <f>A16</f>
        <v>Рекомендуется не использовать термины «новейший», «последний», «улучшенный» и т.п. Выделить содержательную техническую составляющую, отличающую проект от аналогичных.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0.25" thickBot="1" x14ac:dyDescent="0.3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33.75" customHeight="1" thickBot="1" x14ac:dyDescent="0.3">
      <c r="A4" s="37" t="s">
        <v>0</v>
      </c>
      <c r="B4" s="64"/>
      <c r="C4" s="84"/>
      <c r="D4" s="84"/>
      <c r="E4" s="84"/>
      <c r="F4" s="84"/>
      <c r="G4" s="84"/>
      <c r="H4" s="84"/>
      <c r="I4" s="84"/>
      <c r="J4" s="84"/>
      <c r="K4" s="65"/>
    </row>
    <row r="5" spans="1:11" ht="33.75" thickBot="1" x14ac:dyDescent="0.3">
      <c r="A5" s="37" t="s">
        <v>10</v>
      </c>
      <c r="B5" s="64"/>
      <c r="C5" s="84"/>
      <c r="D5" s="84"/>
      <c r="E5" s="84"/>
      <c r="F5" s="84"/>
      <c r="G5" s="84"/>
      <c r="H5" s="84"/>
      <c r="I5" s="84"/>
      <c r="J5" s="84"/>
      <c r="K5" s="65"/>
    </row>
    <row r="6" spans="1:11" ht="17.25" thickBot="1" x14ac:dyDescent="0.3">
      <c r="A6" s="33" t="s">
        <v>1</v>
      </c>
      <c r="B6" s="101"/>
      <c r="C6" s="102"/>
      <c r="D6" s="102"/>
      <c r="E6" s="102"/>
      <c r="F6" s="102"/>
      <c r="G6" s="102"/>
      <c r="H6" s="102"/>
      <c r="I6" s="102"/>
      <c r="J6" s="102"/>
      <c r="K6" s="103"/>
    </row>
    <row r="7" spans="1:11" ht="17.25" thickBot="1" x14ac:dyDescent="0.3">
      <c r="A7" s="33" t="s">
        <v>2</v>
      </c>
      <c r="B7" s="101"/>
      <c r="C7" s="102"/>
      <c r="D7" s="102"/>
      <c r="E7" s="102"/>
      <c r="F7" s="102"/>
      <c r="G7" s="102"/>
      <c r="H7" s="102"/>
      <c r="I7" s="102"/>
      <c r="J7" s="102"/>
      <c r="K7" s="103"/>
    </row>
    <row r="8" spans="1:11" ht="17.25" thickBot="1" x14ac:dyDescent="0.3">
      <c r="A8" s="33" t="s">
        <v>3</v>
      </c>
      <c r="B8" s="101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33.75" thickBot="1" x14ac:dyDescent="0.3">
      <c r="A9" s="33" t="s">
        <v>4</v>
      </c>
      <c r="B9" s="104"/>
      <c r="C9" s="105"/>
      <c r="D9" s="105"/>
      <c r="E9" s="105"/>
      <c r="F9" s="105"/>
      <c r="G9" s="105"/>
      <c r="H9" s="105"/>
      <c r="I9" s="105"/>
      <c r="J9" s="105"/>
      <c r="K9" s="106"/>
    </row>
    <row r="10" spans="1:11" ht="33.75" thickBot="1" x14ac:dyDescent="0.3">
      <c r="A10" s="37" t="s">
        <v>11</v>
      </c>
      <c r="B10" s="64"/>
      <c r="C10" s="84"/>
      <c r="D10" s="84"/>
      <c r="E10" s="84"/>
      <c r="F10" s="84"/>
      <c r="G10" s="84"/>
      <c r="H10" s="84"/>
      <c r="I10" s="84"/>
      <c r="J10" s="84"/>
      <c r="K10" s="65"/>
    </row>
    <row r="11" spans="1:11" ht="17.25" thickBot="1" x14ac:dyDescent="0.3">
      <c r="A11" s="33" t="s">
        <v>5</v>
      </c>
      <c r="B11" s="64"/>
      <c r="C11" s="84"/>
      <c r="D11" s="84"/>
      <c r="E11" s="84"/>
      <c r="F11" s="84"/>
      <c r="G11" s="84"/>
      <c r="H11" s="84"/>
      <c r="I11" s="84"/>
      <c r="J11" s="84"/>
      <c r="K11" s="65"/>
    </row>
    <row r="12" spans="1:11" ht="17.25" thickBot="1" x14ac:dyDescent="0.3">
      <c r="A12" s="33" t="s">
        <v>6</v>
      </c>
      <c r="B12" s="64"/>
      <c r="C12" s="84"/>
      <c r="D12" s="84"/>
      <c r="E12" s="84"/>
      <c r="F12" s="84"/>
      <c r="G12" s="84"/>
      <c r="H12" s="84"/>
      <c r="I12" s="84"/>
      <c r="J12" s="84"/>
      <c r="K12" s="65"/>
    </row>
    <row r="13" spans="1:11" ht="15.75" customHeight="1" thickBot="1" x14ac:dyDescent="0.3">
      <c r="A13" s="16" t="s">
        <v>7</v>
      </c>
      <c r="B13" s="64" t="s">
        <v>8</v>
      </c>
      <c r="C13" s="84"/>
      <c r="D13" s="84"/>
      <c r="E13" s="84"/>
      <c r="F13" s="84"/>
      <c r="G13" s="84"/>
      <c r="H13" s="84"/>
      <c r="I13" s="84"/>
      <c r="J13" s="84"/>
      <c r="K13" s="65"/>
    </row>
    <row r="14" spans="1:11" ht="15.75" customHeight="1" thickBot="1" x14ac:dyDescent="0.3">
      <c r="A14" s="33" t="s">
        <v>9</v>
      </c>
      <c r="B14" s="64" t="s">
        <v>8</v>
      </c>
      <c r="C14" s="84"/>
      <c r="D14" s="84"/>
      <c r="E14" s="84"/>
      <c r="F14" s="84"/>
      <c r="G14" s="84"/>
      <c r="H14" s="84"/>
      <c r="I14" s="84"/>
      <c r="J14" s="84"/>
      <c r="K14" s="65"/>
    </row>
    <row r="15" spans="1:11" ht="20.25" customHeight="1" thickBot="1" x14ac:dyDescent="0.3">
      <c r="A15" s="68" t="s">
        <v>15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57.75" customHeight="1" thickBot="1" x14ac:dyDescent="0.3">
      <c r="A16" s="64" t="s">
        <v>12</v>
      </c>
      <c r="B16" s="84"/>
      <c r="C16" s="84"/>
      <c r="D16" s="84"/>
      <c r="E16" s="84"/>
      <c r="F16" s="84"/>
      <c r="G16" s="84"/>
      <c r="H16" s="84"/>
      <c r="I16" s="84"/>
      <c r="J16" s="84"/>
      <c r="K16" s="65"/>
    </row>
    <row r="17" spans="1:11" ht="20.25" customHeight="1" thickBot="1" x14ac:dyDescent="0.3">
      <c r="A17" s="68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20.25" customHeight="1" thickBot="1" x14ac:dyDescent="0.3">
      <c r="A18" s="85" t="s">
        <v>260</v>
      </c>
      <c r="B18" s="86"/>
      <c r="C18" s="86"/>
      <c r="D18" s="86"/>
      <c r="E18" s="86"/>
      <c r="F18" s="86"/>
      <c r="G18" s="86"/>
      <c r="H18" s="86"/>
      <c r="I18" s="86"/>
      <c r="J18" s="86"/>
      <c r="K18" s="87"/>
    </row>
    <row r="19" spans="1:11" ht="20.25" customHeight="1" thickBot="1" x14ac:dyDescent="0.3">
      <c r="A19" s="69" t="s">
        <v>17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36.75" customHeight="1" thickBot="1" x14ac:dyDescent="0.3">
      <c r="A20" s="4" t="s">
        <v>259</v>
      </c>
      <c r="B20" s="70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20.25" customHeight="1" thickBot="1" x14ac:dyDescent="0.3">
      <c r="A21" s="72" t="s">
        <v>18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7.25" thickBot="1" x14ac:dyDescent="0.3">
      <c r="A22" s="36"/>
      <c r="B22" s="70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20.25" customHeight="1" thickBot="1" x14ac:dyDescent="0.3">
      <c r="A23" s="108" t="s">
        <v>19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1" ht="21" customHeight="1" thickBot="1" x14ac:dyDescent="0.3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7"/>
    </row>
    <row r="25" spans="1:11" ht="20.25" customHeight="1" thickBot="1" x14ac:dyDescent="0.3">
      <c r="A25" s="68" t="s">
        <v>20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ht="24.75" customHeight="1" thickBot="1" x14ac:dyDescent="0.3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7"/>
    </row>
    <row r="27" spans="1:11" ht="20.25" thickBot="1" x14ac:dyDescent="0.3">
      <c r="A27" s="68" t="s">
        <v>21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107.25" customHeight="1" thickBot="1" x14ac:dyDescent="0.3">
      <c r="A28" s="83" t="s">
        <v>242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ht="20.25" thickBot="1" x14ac:dyDescent="0.3">
      <c r="A29" s="68" t="s">
        <v>120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87.75" customHeight="1" thickBot="1" x14ac:dyDescent="0.3">
      <c r="A30" s="83" t="s">
        <v>129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20.25" thickBot="1" x14ac:dyDescent="0.3">
      <c r="A31" s="68" t="s">
        <v>121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20.25" customHeight="1" thickBot="1" x14ac:dyDescent="0.3">
      <c r="A32" s="37" t="s">
        <v>122</v>
      </c>
      <c r="B32" s="89" t="s">
        <v>123</v>
      </c>
      <c r="C32" s="89"/>
      <c r="D32" s="89"/>
      <c r="E32" s="89"/>
      <c r="F32" s="89"/>
      <c r="G32" s="89"/>
      <c r="H32" s="89"/>
      <c r="I32" s="89"/>
      <c r="J32" s="89"/>
      <c r="K32" s="89"/>
    </row>
    <row r="33" spans="1:12" ht="37.5" customHeight="1" thickBot="1" x14ac:dyDescent="0.3">
      <c r="A33" s="33" t="s">
        <v>130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2" ht="20.25" customHeight="1" thickBot="1" x14ac:dyDescent="0.3">
      <c r="A34" s="68" t="s">
        <v>127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2" ht="52.5" customHeight="1" thickBot="1" x14ac:dyDescent="0.3">
      <c r="A35" s="66" t="s">
        <v>128</v>
      </c>
      <c r="B35" s="67"/>
      <c r="C35" s="66" t="s">
        <v>124</v>
      </c>
      <c r="D35" s="92"/>
      <c r="E35" s="92"/>
      <c r="F35" s="67"/>
      <c r="G35" s="82" t="s">
        <v>125</v>
      </c>
      <c r="H35" s="82"/>
      <c r="I35" s="82"/>
      <c r="J35" s="82"/>
      <c r="K35" s="17" t="s">
        <v>126</v>
      </c>
      <c r="L35" s="5"/>
    </row>
    <row r="36" spans="1:12" ht="17.25" thickBot="1" x14ac:dyDescent="0.3">
      <c r="A36" s="64"/>
      <c r="B36" s="65"/>
      <c r="C36" s="64"/>
      <c r="D36" s="84"/>
      <c r="E36" s="84"/>
      <c r="F36" s="65"/>
      <c r="G36" s="64"/>
      <c r="H36" s="84"/>
      <c r="I36" s="84"/>
      <c r="J36" s="65"/>
      <c r="K36" s="4"/>
      <c r="L36" s="5"/>
    </row>
    <row r="37" spans="1:12" ht="17.25" thickBot="1" x14ac:dyDescent="0.3">
      <c r="A37" s="64"/>
      <c r="B37" s="65"/>
      <c r="C37" s="64"/>
      <c r="D37" s="84"/>
      <c r="E37" s="84"/>
      <c r="F37" s="65"/>
      <c r="G37" s="64"/>
      <c r="H37" s="84"/>
      <c r="I37" s="84"/>
      <c r="J37" s="65"/>
      <c r="K37" s="4"/>
      <c r="L37" s="5"/>
    </row>
    <row r="38" spans="1:12" ht="17.25" thickBot="1" x14ac:dyDescent="0.3">
      <c r="A38" s="64"/>
      <c r="B38" s="65"/>
      <c r="C38" s="64"/>
      <c r="D38" s="84"/>
      <c r="E38" s="84"/>
      <c r="F38" s="65"/>
      <c r="G38" s="83"/>
      <c r="H38" s="83"/>
      <c r="I38" s="83"/>
      <c r="J38" s="83"/>
      <c r="K38" s="4"/>
      <c r="L38" s="5"/>
    </row>
    <row r="39" spans="1:12" ht="19.5" x14ac:dyDescent="0.25">
      <c r="A39" s="69" t="s">
        <v>133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2" ht="17.25" thickBot="1" x14ac:dyDescent="0.3">
      <c r="A40" s="73" t="s">
        <v>131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2" ht="17.25" thickBot="1" x14ac:dyDescent="0.3">
      <c r="A41" s="14"/>
      <c r="B41" s="122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2" ht="17.25" thickBot="1" x14ac:dyDescent="0.3">
      <c r="A42" s="88" t="s">
        <v>134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2" ht="91.5" customHeight="1" thickBot="1" x14ac:dyDescent="0.3">
      <c r="A43" s="83" t="s">
        <v>165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2" ht="15.75" thickBot="1" x14ac:dyDescent="0.3">
      <c r="A44" s="124"/>
      <c r="B44" s="124"/>
      <c r="C44" s="124"/>
      <c r="D44" s="124"/>
      <c r="E44" s="124"/>
      <c r="F44" s="124"/>
      <c r="G44" s="124"/>
      <c r="H44" s="124"/>
      <c r="I44" s="125"/>
      <c r="J44" s="125"/>
      <c r="K44" s="125"/>
    </row>
    <row r="45" spans="1:12" ht="66.75" customHeight="1" thickBot="1" x14ac:dyDescent="0.3">
      <c r="A45" s="82" t="s">
        <v>135</v>
      </c>
      <c r="B45" s="82"/>
      <c r="C45" s="38">
        <v>2024</v>
      </c>
      <c r="D45" s="38">
        <f>C45+1</f>
        <v>2025</v>
      </c>
      <c r="E45" s="38">
        <f t="shared" ref="E45:J45" si="0">D45+1</f>
        <v>2026</v>
      </c>
      <c r="F45" s="38">
        <f t="shared" si="0"/>
        <v>2027</v>
      </c>
      <c r="G45" s="38">
        <f t="shared" si="0"/>
        <v>2028</v>
      </c>
      <c r="H45" s="38">
        <f t="shared" si="0"/>
        <v>2029</v>
      </c>
      <c r="I45" s="38">
        <f t="shared" si="0"/>
        <v>2030</v>
      </c>
      <c r="J45" s="38">
        <f t="shared" si="0"/>
        <v>2031</v>
      </c>
      <c r="K45" s="44" t="s">
        <v>139</v>
      </c>
      <c r="L45" s="45"/>
    </row>
    <row r="46" spans="1:12" ht="57.75" customHeight="1" thickBot="1" x14ac:dyDescent="0.3">
      <c r="A46" s="89" t="s">
        <v>136</v>
      </c>
      <c r="B46" s="89"/>
      <c r="C46" s="6"/>
      <c r="D46" s="6"/>
      <c r="E46" s="6"/>
      <c r="F46" s="6"/>
      <c r="G46" s="6"/>
      <c r="H46" s="6"/>
      <c r="I46" s="6"/>
      <c r="J46" s="6"/>
      <c r="K46" s="46">
        <f>SUM(C46:J46)</f>
        <v>0</v>
      </c>
      <c r="L46" s="47"/>
    </row>
    <row r="47" spans="1:12" ht="89.25" customHeight="1" thickBot="1" x14ac:dyDescent="0.3">
      <c r="A47" s="89" t="s">
        <v>226</v>
      </c>
      <c r="B47" s="89"/>
      <c r="C47" s="6"/>
      <c r="D47" s="6"/>
      <c r="E47" s="6"/>
      <c r="F47" s="6"/>
      <c r="G47" s="6"/>
      <c r="H47" s="6"/>
      <c r="I47" s="6"/>
      <c r="J47" s="6"/>
      <c r="K47" s="48">
        <f>SUM(C47:J47)</f>
        <v>0</v>
      </c>
      <c r="L47" s="49"/>
    </row>
    <row r="48" spans="1:12" ht="54" customHeight="1" thickBot="1" x14ac:dyDescent="0.3">
      <c r="A48" s="89" t="s">
        <v>235</v>
      </c>
      <c r="B48" s="89"/>
      <c r="C48" s="6"/>
      <c r="D48" s="6"/>
      <c r="E48" s="6"/>
      <c r="F48" s="6"/>
      <c r="G48" s="6"/>
      <c r="H48" s="6"/>
      <c r="I48" s="6"/>
      <c r="J48" s="6"/>
      <c r="K48" s="46">
        <f>SUM(C48:J48)</f>
        <v>0</v>
      </c>
      <c r="L48" s="47"/>
    </row>
    <row r="49" spans="1:12" ht="72.75" customHeight="1" thickBot="1" x14ac:dyDescent="0.3">
      <c r="A49" s="89" t="s">
        <v>137</v>
      </c>
      <c r="B49" s="89"/>
      <c r="C49" s="6"/>
      <c r="D49" s="6"/>
      <c r="E49" s="6"/>
      <c r="F49" s="6"/>
      <c r="G49" s="6"/>
      <c r="H49" s="6"/>
      <c r="I49" s="6"/>
      <c r="J49" s="6"/>
      <c r="K49" s="46">
        <f>SUM(C49:J49)</f>
        <v>0</v>
      </c>
      <c r="L49" s="47"/>
    </row>
    <row r="50" spans="1:12" ht="87" customHeight="1" thickBot="1" x14ac:dyDescent="0.3">
      <c r="A50" s="89" t="s">
        <v>243</v>
      </c>
      <c r="B50" s="89"/>
      <c r="C50" s="7"/>
      <c r="D50" s="7"/>
      <c r="E50" s="7"/>
      <c r="F50" s="7"/>
      <c r="G50" s="7"/>
      <c r="H50" s="7"/>
      <c r="I50" s="7"/>
      <c r="J50" s="7"/>
      <c r="K50" s="52">
        <f>SUM(C50:J50)</f>
        <v>0</v>
      </c>
      <c r="L50" s="53"/>
    </row>
    <row r="51" spans="1:12" ht="40.5" customHeight="1" thickBot="1" x14ac:dyDescent="0.3">
      <c r="A51" s="89" t="s">
        <v>138</v>
      </c>
      <c r="B51" s="89"/>
      <c r="C51" s="32"/>
      <c r="D51" s="32"/>
      <c r="E51" s="32"/>
      <c r="F51" s="32"/>
      <c r="G51" s="32"/>
      <c r="H51" s="32"/>
      <c r="I51" s="32"/>
      <c r="J51" s="32"/>
      <c r="K51" s="50">
        <f>IFERROR(AVERAGEA(C51:J51),0)</f>
        <v>0</v>
      </c>
      <c r="L51" s="51"/>
    </row>
    <row r="52" spans="1:12" ht="18.75" customHeight="1" thickBot="1" x14ac:dyDescent="0.3">
      <c r="A52" s="72" t="s">
        <v>236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2" ht="34.5" customHeight="1" thickBot="1" x14ac:dyDescent="0.3">
      <c r="A53" s="15" t="s">
        <v>140</v>
      </c>
      <c r="B53" s="31"/>
      <c r="C53" s="60" t="s">
        <v>241</v>
      </c>
      <c r="D53" s="61"/>
      <c r="E53" s="62"/>
      <c r="F53" s="85"/>
      <c r="G53" s="86"/>
      <c r="H53" s="86"/>
      <c r="I53" s="86"/>
      <c r="J53" s="86"/>
      <c r="K53" s="87"/>
    </row>
    <row r="54" spans="1:12" ht="20.25" thickBot="1" x14ac:dyDescent="0.3">
      <c r="A54" s="68" t="s">
        <v>237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1:12" ht="71.25" customHeight="1" thickBot="1" x14ac:dyDescent="0.3">
      <c r="A55" s="64" t="s">
        <v>141</v>
      </c>
      <c r="B55" s="84"/>
      <c r="C55" s="84"/>
      <c r="D55" s="84"/>
      <c r="E55" s="84"/>
      <c r="F55" s="84"/>
      <c r="G55" s="84"/>
      <c r="H55" s="84"/>
      <c r="I55" s="84"/>
      <c r="J55" s="84"/>
      <c r="K55" s="65"/>
    </row>
    <row r="56" spans="1:12" ht="20.25" thickBot="1" x14ac:dyDescent="0.3">
      <c r="A56" s="126" t="s">
        <v>238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2" ht="69.75" customHeight="1" thickBot="1" x14ac:dyDescent="0.3">
      <c r="A57" s="35" t="s">
        <v>142</v>
      </c>
      <c r="B57" s="82" t="s">
        <v>143</v>
      </c>
      <c r="C57" s="82"/>
      <c r="D57" s="82" t="s">
        <v>144</v>
      </c>
      <c r="E57" s="82"/>
      <c r="F57" s="82" t="s">
        <v>145</v>
      </c>
      <c r="G57" s="82"/>
      <c r="H57" s="82" t="s">
        <v>132</v>
      </c>
      <c r="I57" s="82"/>
      <c r="J57" s="82" t="s">
        <v>146</v>
      </c>
      <c r="K57" s="82"/>
    </row>
    <row r="58" spans="1:12" ht="50.25" thickBot="1" x14ac:dyDescent="0.3">
      <c r="A58" s="15"/>
      <c r="B58" s="35" t="s">
        <v>162</v>
      </c>
      <c r="C58" s="35" t="s">
        <v>231</v>
      </c>
      <c r="D58" s="35" t="s">
        <v>162</v>
      </c>
      <c r="E58" s="35" t="s">
        <v>231</v>
      </c>
      <c r="F58" s="35" t="s">
        <v>162</v>
      </c>
      <c r="G58" s="35" t="s">
        <v>231</v>
      </c>
      <c r="H58" s="35" t="s">
        <v>162</v>
      </c>
      <c r="I58" s="35" t="s">
        <v>231</v>
      </c>
      <c r="J58" s="35" t="s">
        <v>162</v>
      </c>
      <c r="K58" s="35" t="s">
        <v>231</v>
      </c>
    </row>
    <row r="59" spans="1:12" ht="106.5" customHeight="1" thickBot="1" x14ac:dyDescent="0.3">
      <c r="A59" s="17" t="s">
        <v>147</v>
      </c>
      <c r="B59" s="23" t="s">
        <v>217</v>
      </c>
      <c r="C59" s="8"/>
      <c r="D59" s="23" t="s">
        <v>217</v>
      </c>
      <c r="E59" s="8"/>
      <c r="F59" s="23" t="s">
        <v>217</v>
      </c>
      <c r="G59" s="8"/>
      <c r="H59" s="23" t="s">
        <v>217</v>
      </c>
      <c r="I59" s="8"/>
      <c r="J59" s="23" t="s">
        <v>217</v>
      </c>
      <c r="K59" s="22">
        <f>C59+E59+G59+I59</f>
        <v>0</v>
      </c>
    </row>
    <row r="60" spans="1:12" ht="42.75" customHeight="1" thickBot="1" x14ac:dyDescent="0.3">
      <c r="A60" s="17" t="s">
        <v>148</v>
      </c>
      <c r="B60" s="22">
        <f>SUM(B61:B65)</f>
        <v>0</v>
      </c>
      <c r="C60" s="22">
        <f t="shared" ref="C60:G60" si="1">SUM(C61:C65)</f>
        <v>0</v>
      </c>
      <c r="D60" s="22">
        <f t="shared" si="1"/>
        <v>0</v>
      </c>
      <c r="E60" s="22">
        <f t="shared" si="1"/>
        <v>0</v>
      </c>
      <c r="F60" s="22">
        <f t="shared" si="1"/>
        <v>0</v>
      </c>
      <c r="G60" s="22">
        <f t="shared" si="1"/>
        <v>0</v>
      </c>
      <c r="H60" s="23" t="s">
        <v>217</v>
      </c>
      <c r="I60" s="23" t="s">
        <v>217</v>
      </c>
      <c r="J60" s="22">
        <f>B60+D60+F60</f>
        <v>0</v>
      </c>
      <c r="K60" s="22">
        <f>C60+E60+G60</f>
        <v>0</v>
      </c>
    </row>
    <row r="61" spans="1:12" ht="73.5" customHeight="1" thickBot="1" x14ac:dyDescent="0.3">
      <c r="A61" s="15" t="s">
        <v>149</v>
      </c>
      <c r="B61" s="8"/>
      <c r="C61" s="8"/>
      <c r="D61" s="8"/>
      <c r="E61" s="8"/>
      <c r="F61" s="8"/>
      <c r="G61" s="8"/>
      <c r="H61" s="23" t="s">
        <v>217</v>
      </c>
      <c r="I61" s="23" t="s">
        <v>217</v>
      </c>
      <c r="J61" s="22">
        <f>B61+D61+F61</f>
        <v>0</v>
      </c>
      <c r="K61" s="22">
        <f>C61+E61+G61</f>
        <v>0</v>
      </c>
    </row>
    <row r="62" spans="1:12" ht="95.25" customHeight="1" thickBot="1" x14ac:dyDescent="0.3">
      <c r="A62" s="15" t="s">
        <v>150</v>
      </c>
      <c r="B62" s="8"/>
      <c r="C62" s="8"/>
      <c r="D62" s="8"/>
      <c r="E62" s="8"/>
      <c r="F62" s="8"/>
      <c r="G62" s="8"/>
      <c r="H62" s="23" t="s">
        <v>217</v>
      </c>
      <c r="I62" s="23" t="s">
        <v>217</v>
      </c>
      <c r="J62" s="22">
        <f>B62+D62+F62</f>
        <v>0</v>
      </c>
      <c r="K62" s="22">
        <f t="shared" ref="K62:K65" si="2">C62+E62+G62</f>
        <v>0</v>
      </c>
    </row>
    <row r="63" spans="1:12" ht="138.75" customHeight="1" thickBot="1" x14ac:dyDescent="0.3">
      <c r="A63" s="15" t="s">
        <v>151</v>
      </c>
      <c r="B63" s="8"/>
      <c r="C63" s="8"/>
      <c r="D63" s="8"/>
      <c r="E63" s="8"/>
      <c r="F63" s="8"/>
      <c r="G63" s="8"/>
      <c r="H63" s="23" t="s">
        <v>217</v>
      </c>
      <c r="I63" s="23" t="s">
        <v>217</v>
      </c>
      <c r="J63" s="22">
        <f>B63+D63+F63</f>
        <v>0</v>
      </c>
      <c r="K63" s="22">
        <f t="shared" si="2"/>
        <v>0</v>
      </c>
    </row>
    <row r="64" spans="1:12" ht="95.25" customHeight="1" thickBot="1" x14ac:dyDescent="0.3">
      <c r="A64" s="15" t="s">
        <v>163</v>
      </c>
      <c r="B64" s="8"/>
      <c r="C64" s="8"/>
      <c r="D64" s="8"/>
      <c r="E64" s="8"/>
      <c r="F64" s="8"/>
      <c r="G64" s="8"/>
      <c r="H64" s="23" t="s">
        <v>217</v>
      </c>
      <c r="I64" s="23" t="s">
        <v>217</v>
      </c>
      <c r="J64" s="22">
        <f>B64+D64+F64</f>
        <v>0</v>
      </c>
      <c r="K64" s="22">
        <f t="shared" si="2"/>
        <v>0</v>
      </c>
    </row>
    <row r="65" spans="1:11" ht="87" customHeight="1" thickBot="1" x14ac:dyDescent="0.3">
      <c r="A65" s="15" t="s">
        <v>164</v>
      </c>
      <c r="B65" s="8"/>
      <c r="C65" s="8"/>
      <c r="D65" s="8"/>
      <c r="E65" s="8"/>
      <c r="F65" s="8"/>
      <c r="G65" s="8"/>
      <c r="H65" s="23" t="s">
        <v>217</v>
      </c>
      <c r="I65" s="23" t="s">
        <v>217</v>
      </c>
      <c r="J65" s="22">
        <f>B65+D65+F65</f>
        <v>0</v>
      </c>
      <c r="K65" s="22">
        <f t="shared" si="2"/>
        <v>0</v>
      </c>
    </row>
    <row r="66" spans="1:11" ht="165" customHeight="1" thickBot="1" x14ac:dyDescent="0.3">
      <c r="A66" s="17" t="s">
        <v>166</v>
      </c>
      <c r="B66" s="8"/>
      <c r="C66" s="8"/>
      <c r="D66" s="8"/>
      <c r="E66" s="8"/>
      <c r="F66" s="8"/>
      <c r="G66" s="8"/>
      <c r="H66" s="8"/>
      <c r="I66" s="8"/>
      <c r="J66" s="22">
        <f>B66+D66+F66+H66</f>
        <v>0</v>
      </c>
      <c r="K66" s="22">
        <f>C66+E66+G66+I66</f>
        <v>0</v>
      </c>
    </row>
    <row r="67" spans="1:11" ht="190.5" customHeight="1" thickBot="1" x14ac:dyDescent="0.3">
      <c r="A67" s="17" t="s">
        <v>167</v>
      </c>
      <c r="B67" s="8"/>
      <c r="C67" s="8"/>
      <c r="D67" s="8"/>
      <c r="E67" s="8"/>
      <c r="F67" s="8"/>
      <c r="G67" s="8"/>
      <c r="H67" s="23" t="s">
        <v>217</v>
      </c>
      <c r="I67" s="23" t="s">
        <v>217</v>
      </c>
      <c r="J67" s="22">
        <f>B67+D67+F67</f>
        <v>0</v>
      </c>
      <c r="K67" s="22">
        <f>C67+E67+G67</f>
        <v>0</v>
      </c>
    </row>
    <row r="68" spans="1:11" ht="101.25" customHeight="1" thickBot="1" x14ac:dyDescent="0.3">
      <c r="A68" s="17" t="s">
        <v>152</v>
      </c>
      <c r="B68" s="23" t="s">
        <v>217</v>
      </c>
      <c r="C68" s="23" t="s">
        <v>217</v>
      </c>
      <c r="D68" s="8"/>
      <c r="E68" s="8"/>
      <c r="F68" s="23" t="s">
        <v>217</v>
      </c>
      <c r="G68" s="23" t="s">
        <v>217</v>
      </c>
      <c r="H68" s="23" t="s">
        <v>217</v>
      </c>
      <c r="I68" s="23" t="s">
        <v>217</v>
      </c>
      <c r="J68" s="22">
        <f>D68</f>
        <v>0</v>
      </c>
      <c r="K68" s="22">
        <f>E68</f>
        <v>0</v>
      </c>
    </row>
    <row r="69" spans="1:11" ht="18.75" customHeight="1" thickBot="1" x14ac:dyDescent="0.3">
      <c r="A69" s="17" t="s">
        <v>153</v>
      </c>
      <c r="B69" s="22">
        <f>SUM(B70:B72)</f>
        <v>0</v>
      </c>
      <c r="C69" s="22">
        <f t="shared" ref="C69:G69" si="3">SUM(C70:C72)</f>
        <v>0</v>
      </c>
      <c r="D69" s="22">
        <f t="shared" si="3"/>
        <v>0</v>
      </c>
      <c r="E69" s="22">
        <f t="shared" si="3"/>
        <v>0</v>
      </c>
      <c r="F69" s="22">
        <f t="shared" si="3"/>
        <v>0</v>
      </c>
      <c r="G69" s="22">
        <f t="shared" si="3"/>
        <v>0</v>
      </c>
      <c r="H69" s="23" t="s">
        <v>217</v>
      </c>
      <c r="I69" s="23" t="s">
        <v>217</v>
      </c>
      <c r="J69" s="22">
        <f t="shared" ref="J69:K72" si="4">B69+D69+F69</f>
        <v>0</v>
      </c>
      <c r="K69" s="22">
        <f t="shared" si="4"/>
        <v>0</v>
      </c>
    </row>
    <row r="70" spans="1:11" ht="125.25" customHeight="1" thickBot="1" x14ac:dyDescent="0.3">
      <c r="A70" s="15" t="s">
        <v>154</v>
      </c>
      <c r="B70" s="8"/>
      <c r="C70" s="8"/>
      <c r="D70" s="8"/>
      <c r="E70" s="8"/>
      <c r="F70" s="8"/>
      <c r="G70" s="8"/>
      <c r="H70" s="23" t="s">
        <v>217</v>
      </c>
      <c r="I70" s="23" t="s">
        <v>217</v>
      </c>
      <c r="J70" s="22">
        <f t="shared" si="4"/>
        <v>0</v>
      </c>
      <c r="K70" s="22">
        <f t="shared" si="4"/>
        <v>0</v>
      </c>
    </row>
    <row r="71" spans="1:11" ht="117.75" customHeight="1" thickBot="1" x14ac:dyDescent="0.3">
      <c r="A71" s="15" t="s">
        <v>155</v>
      </c>
      <c r="B71" s="8"/>
      <c r="C71" s="8"/>
      <c r="D71" s="8"/>
      <c r="E71" s="8"/>
      <c r="F71" s="8"/>
      <c r="G71" s="8"/>
      <c r="H71" s="23" t="s">
        <v>217</v>
      </c>
      <c r="I71" s="23" t="s">
        <v>217</v>
      </c>
      <c r="J71" s="22">
        <f t="shared" si="4"/>
        <v>0</v>
      </c>
      <c r="K71" s="22">
        <f t="shared" si="4"/>
        <v>0</v>
      </c>
    </row>
    <row r="72" spans="1:11" ht="272.25" customHeight="1" thickBot="1" x14ac:dyDescent="0.3">
      <c r="A72" s="15" t="s">
        <v>232</v>
      </c>
      <c r="B72" s="8"/>
      <c r="C72" s="8"/>
      <c r="D72" s="8"/>
      <c r="E72" s="8"/>
      <c r="F72" s="8"/>
      <c r="G72" s="8"/>
      <c r="H72" s="23" t="s">
        <v>217</v>
      </c>
      <c r="I72" s="23" t="s">
        <v>217</v>
      </c>
      <c r="J72" s="22">
        <f t="shared" si="4"/>
        <v>0</v>
      </c>
      <c r="K72" s="22">
        <f t="shared" si="4"/>
        <v>0</v>
      </c>
    </row>
    <row r="73" spans="1:11" ht="53.25" customHeight="1" thickBot="1" x14ac:dyDescent="0.3">
      <c r="A73" s="17" t="s">
        <v>156</v>
      </c>
      <c r="B73" s="23" t="s">
        <v>217</v>
      </c>
      <c r="C73" s="8"/>
      <c r="D73" s="23" t="s">
        <v>217</v>
      </c>
      <c r="E73" s="8"/>
      <c r="F73" s="23" t="s">
        <v>217</v>
      </c>
      <c r="G73" s="8"/>
      <c r="H73" s="23" t="s">
        <v>217</v>
      </c>
      <c r="I73" s="8"/>
      <c r="J73" s="23" t="s">
        <v>217</v>
      </c>
      <c r="K73" s="22">
        <f>C73+E73+G73+I73</f>
        <v>0</v>
      </c>
    </row>
    <row r="74" spans="1:11" ht="58.5" customHeight="1" thickBot="1" x14ac:dyDescent="0.3">
      <c r="A74" s="17" t="s">
        <v>157</v>
      </c>
      <c r="B74" s="23" t="s">
        <v>217</v>
      </c>
      <c r="C74" s="8"/>
      <c r="D74" s="23" t="s">
        <v>217</v>
      </c>
      <c r="E74" s="8"/>
      <c r="F74" s="23" t="s">
        <v>217</v>
      </c>
      <c r="G74" s="8"/>
      <c r="H74" s="23" t="s">
        <v>217</v>
      </c>
      <c r="I74" s="8"/>
      <c r="J74" s="23" t="s">
        <v>217</v>
      </c>
      <c r="K74" s="22">
        <f>C74+E74+G74+I74</f>
        <v>0</v>
      </c>
    </row>
    <row r="75" spans="1:11" ht="122.25" customHeight="1" thickBot="1" x14ac:dyDescent="0.3">
      <c r="A75" s="17" t="s">
        <v>168</v>
      </c>
      <c r="B75" s="22"/>
      <c r="C75" s="22">
        <f t="shared" ref="C75:I75" si="5">C76+C77</f>
        <v>0</v>
      </c>
      <c r="D75" s="22">
        <f t="shared" si="5"/>
        <v>0</v>
      </c>
      <c r="E75" s="22">
        <f t="shared" si="5"/>
        <v>0</v>
      </c>
      <c r="F75" s="22">
        <f t="shared" si="5"/>
        <v>0</v>
      </c>
      <c r="G75" s="22">
        <f t="shared" si="5"/>
        <v>0</v>
      </c>
      <c r="H75" s="22">
        <f>H76+H77</f>
        <v>0</v>
      </c>
      <c r="I75" s="22">
        <f t="shared" si="5"/>
        <v>0</v>
      </c>
      <c r="J75" s="22">
        <f>B75+D75+F75+H75</f>
        <v>0</v>
      </c>
      <c r="K75" s="22">
        <f>C75+E75+G75+I75</f>
        <v>0</v>
      </c>
    </row>
    <row r="76" spans="1:11" ht="38.25" customHeight="1" thickBot="1" x14ac:dyDescent="0.3">
      <c r="A76" s="15" t="s">
        <v>169</v>
      </c>
      <c r="B76" s="8"/>
      <c r="C76" s="8"/>
      <c r="D76" s="8"/>
      <c r="E76" s="8"/>
      <c r="F76" s="8"/>
      <c r="G76" s="8"/>
      <c r="H76" s="8"/>
      <c r="I76" s="8"/>
      <c r="J76" s="22">
        <f>B76+D76+F76+H76</f>
        <v>0</v>
      </c>
      <c r="K76" s="22">
        <f>C76+E76+G76+I76</f>
        <v>0</v>
      </c>
    </row>
    <row r="77" spans="1:11" ht="57.75" customHeight="1" thickBot="1" x14ac:dyDescent="0.3">
      <c r="A77" s="15" t="s">
        <v>158</v>
      </c>
      <c r="B77" s="8"/>
      <c r="C77" s="8"/>
      <c r="D77" s="8"/>
      <c r="E77" s="8"/>
      <c r="F77" s="8"/>
      <c r="G77" s="8"/>
      <c r="H77" s="8"/>
      <c r="I77" s="8"/>
      <c r="J77" s="22">
        <f>B77+D77+F77+H77</f>
        <v>0</v>
      </c>
      <c r="K77" s="22">
        <f>C77+E77+G77+I77</f>
        <v>0</v>
      </c>
    </row>
    <row r="78" spans="1:11" ht="71.25" customHeight="1" thickBot="1" x14ac:dyDescent="0.3">
      <c r="A78" s="17" t="s">
        <v>159</v>
      </c>
      <c r="B78" s="8"/>
      <c r="C78" s="8"/>
      <c r="D78" s="8"/>
      <c r="E78" s="8"/>
      <c r="F78" s="8"/>
      <c r="G78" s="8"/>
      <c r="H78" s="23" t="s">
        <v>217</v>
      </c>
      <c r="I78" s="23" t="s">
        <v>217</v>
      </c>
      <c r="J78" s="22">
        <f>B78+D78+F78</f>
        <v>0</v>
      </c>
      <c r="K78" s="22">
        <f>C78+E78+G78</f>
        <v>0</v>
      </c>
    </row>
    <row r="79" spans="1:11" ht="54" customHeight="1" thickBot="1" x14ac:dyDescent="0.3">
      <c r="A79" s="17" t="s">
        <v>160</v>
      </c>
      <c r="B79" s="23" t="s">
        <v>217</v>
      </c>
      <c r="C79" s="8"/>
      <c r="D79" s="8"/>
      <c r="E79" s="8"/>
      <c r="F79" s="8"/>
      <c r="G79" s="8"/>
      <c r="H79" s="23" t="s">
        <v>217</v>
      </c>
      <c r="I79" s="8"/>
      <c r="J79" s="22">
        <f>D79+F79</f>
        <v>0</v>
      </c>
      <c r="K79" s="22">
        <f>C79+E79+G79+I79</f>
        <v>0</v>
      </c>
    </row>
    <row r="80" spans="1:11" ht="87" customHeight="1" thickBot="1" x14ac:dyDescent="0.3">
      <c r="A80" s="17" t="s">
        <v>161</v>
      </c>
      <c r="B80" s="23" t="s">
        <v>217</v>
      </c>
      <c r="C80" s="8"/>
      <c r="D80" s="8"/>
      <c r="E80" s="8"/>
      <c r="F80" s="8"/>
      <c r="G80" s="8"/>
      <c r="H80" s="23" t="s">
        <v>217</v>
      </c>
      <c r="I80" s="8"/>
      <c r="J80" s="22">
        <f>D80+F80</f>
        <v>0</v>
      </c>
      <c r="K80" s="22">
        <f>C80+E80+G80+I80</f>
        <v>0</v>
      </c>
    </row>
    <row r="81" spans="1:11" ht="17.25" thickBot="1" x14ac:dyDescent="0.3">
      <c r="A81" s="21" t="s">
        <v>146</v>
      </c>
      <c r="B81" s="22">
        <f>B60+B66+B67+B69+B75+B78</f>
        <v>0</v>
      </c>
      <c r="C81" s="22">
        <f>C59+C60+C66+C67+C69+C73+C74+C75+C78+C79+C80</f>
        <v>0</v>
      </c>
      <c r="D81" s="22">
        <f>D60+D66+D67+D68+D69+D75+D79+D80</f>
        <v>0</v>
      </c>
      <c r="E81" s="22">
        <f>E59+E60+E66+E67+E68+E69+E73+E74+E75+E78+E79+E80</f>
        <v>0</v>
      </c>
      <c r="F81" s="22">
        <f>F60+F66+F67+F69+F75+F78+F79+F80</f>
        <v>0</v>
      </c>
      <c r="G81" s="22">
        <f>G59+G60+G66+G67+G69+G73+G74+G75+G78+G79+G80</f>
        <v>0</v>
      </c>
      <c r="H81" s="22">
        <f>H66+H75</f>
        <v>0</v>
      </c>
      <c r="I81" s="22">
        <f>I59+I66+I73+I74+I75+I79+I80</f>
        <v>0</v>
      </c>
      <c r="J81" s="19">
        <f>SUM(J60,J66,J67,J68,J69,J75,J78,J79,J80)</f>
        <v>0</v>
      </c>
      <c r="K81" s="19">
        <f>SUM(K59,K60,K66,K67,K68,K69,K73,K74,K75,K78,K79,K80)</f>
        <v>0</v>
      </c>
    </row>
    <row r="82" spans="1:11" ht="18" thickBot="1" x14ac:dyDescent="0.3">
      <c r="A82" s="90" t="s">
        <v>171</v>
      </c>
      <c r="B82" s="90"/>
      <c r="C82" s="91"/>
      <c r="D82" s="91"/>
      <c r="E82" s="91"/>
      <c r="F82" s="91"/>
      <c r="G82" s="91"/>
      <c r="H82" s="91"/>
      <c r="I82" s="91"/>
      <c r="J82" s="91"/>
      <c r="K82" s="91"/>
    </row>
    <row r="83" spans="1:11" ht="69.75" customHeight="1" thickBot="1" x14ac:dyDescent="0.3">
      <c r="A83" s="35" t="s">
        <v>170</v>
      </c>
      <c r="B83" s="66" t="s">
        <v>143</v>
      </c>
      <c r="C83" s="67"/>
      <c r="D83" s="66" t="s">
        <v>144</v>
      </c>
      <c r="E83" s="67"/>
      <c r="F83" s="66" t="s">
        <v>145</v>
      </c>
      <c r="G83" s="67"/>
      <c r="H83" s="66" t="s">
        <v>132</v>
      </c>
      <c r="I83" s="67"/>
      <c r="J83" s="66" t="s">
        <v>146</v>
      </c>
      <c r="K83" s="67"/>
    </row>
    <row r="84" spans="1:11" ht="50.25" thickBot="1" x14ac:dyDescent="0.3">
      <c r="A84" s="20"/>
      <c r="B84" s="35" t="s">
        <v>162</v>
      </c>
      <c r="C84" s="35" t="s">
        <v>231</v>
      </c>
      <c r="D84" s="35" t="s">
        <v>162</v>
      </c>
      <c r="E84" s="35" t="s">
        <v>231</v>
      </c>
      <c r="F84" s="35" t="s">
        <v>162</v>
      </c>
      <c r="G84" s="35" t="s">
        <v>231</v>
      </c>
      <c r="H84" s="35" t="s">
        <v>162</v>
      </c>
      <c r="I84" s="35" t="s">
        <v>231</v>
      </c>
      <c r="J84" s="35" t="s">
        <v>162</v>
      </c>
      <c r="K84" s="35" t="s">
        <v>231</v>
      </c>
    </row>
    <row r="85" spans="1:11" ht="17.25" thickBot="1" x14ac:dyDescent="0.3">
      <c r="A85" s="39">
        <v>2022</v>
      </c>
      <c r="B85" s="23" t="s">
        <v>217</v>
      </c>
      <c r="C85" s="6"/>
      <c r="D85" s="23" t="s">
        <v>217</v>
      </c>
      <c r="E85" s="6"/>
      <c r="F85" s="23" t="s">
        <v>217</v>
      </c>
      <c r="G85" s="6"/>
      <c r="H85" s="23" t="s">
        <v>217</v>
      </c>
      <c r="I85" s="6"/>
      <c r="J85" s="23" t="s">
        <v>217</v>
      </c>
      <c r="K85" s="18">
        <f>C85+E85+G85+I85</f>
        <v>0</v>
      </c>
    </row>
    <row r="86" spans="1:11" ht="17.25" thickBot="1" x14ac:dyDescent="0.3">
      <c r="A86" s="40">
        <v>2023</v>
      </c>
      <c r="B86" s="23" t="s">
        <v>217</v>
      </c>
      <c r="C86" s="6"/>
      <c r="D86" s="23" t="s">
        <v>217</v>
      </c>
      <c r="E86" s="6"/>
      <c r="F86" s="23" t="s">
        <v>217</v>
      </c>
      <c r="G86" s="6"/>
      <c r="H86" s="23" t="s">
        <v>217</v>
      </c>
      <c r="I86" s="6"/>
      <c r="J86" s="23" t="s">
        <v>217</v>
      </c>
      <c r="K86" s="18">
        <f t="shared" ref="K86:K95" si="6">C86+E86+G86+I86</f>
        <v>0</v>
      </c>
    </row>
    <row r="87" spans="1:11" ht="36" customHeight="1" thickBot="1" x14ac:dyDescent="0.3">
      <c r="A87" s="40" t="s">
        <v>261</v>
      </c>
      <c r="B87" s="23" t="s">
        <v>217</v>
      </c>
      <c r="C87" s="6"/>
      <c r="D87" s="23" t="s">
        <v>217</v>
      </c>
      <c r="E87" s="6"/>
      <c r="F87" s="23" t="s">
        <v>217</v>
      </c>
      <c r="G87" s="6"/>
      <c r="H87" s="23" t="s">
        <v>217</v>
      </c>
      <c r="I87" s="6"/>
      <c r="J87" s="23" t="s">
        <v>217</v>
      </c>
      <c r="K87" s="18">
        <f t="shared" si="6"/>
        <v>0</v>
      </c>
    </row>
    <row r="88" spans="1:11" ht="26.25" customHeight="1" thickBot="1" x14ac:dyDescent="0.3">
      <c r="A88" s="40" t="s">
        <v>262</v>
      </c>
      <c r="B88" s="6"/>
      <c r="C88" s="6"/>
      <c r="D88" s="6"/>
      <c r="E88" s="6"/>
      <c r="F88" s="6"/>
      <c r="G88" s="6"/>
      <c r="H88" s="6"/>
      <c r="I88" s="6"/>
      <c r="J88" s="18">
        <f t="shared" ref="J88:J95" si="7">B88+D88+F88+H88</f>
        <v>0</v>
      </c>
      <c r="K88" s="18">
        <f t="shared" si="6"/>
        <v>0</v>
      </c>
    </row>
    <row r="89" spans="1:11" ht="17.25" thickBot="1" x14ac:dyDescent="0.3">
      <c r="A89" s="40">
        <f>D45</f>
        <v>2025</v>
      </c>
      <c r="B89" s="6"/>
      <c r="C89" s="6"/>
      <c r="D89" s="6"/>
      <c r="E89" s="6"/>
      <c r="F89" s="6"/>
      <c r="G89" s="6"/>
      <c r="H89" s="6"/>
      <c r="I89" s="6"/>
      <c r="J89" s="18">
        <f t="shared" si="7"/>
        <v>0</v>
      </c>
      <c r="K89" s="18">
        <f t="shared" si="6"/>
        <v>0</v>
      </c>
    </row>
    <row r="90" spans="1:11" ht="17.25" thickBot="1" x14ac:dyDescent="0.3">
      <c r="A90" s="40">
        <f>E45</f>
        <v>2026</v>
      </c>
      <c r="B90" s="6"/>
      <c r="C90" s="6"/>
      <c r="D90" s="6"/>
      <c r="E90" s="6"/>
      <c r="F90" s="6"/>
      <c r="G90" s="6"/>
      <c r="H90" s="6"/>
      <c r="I90" s="6"/>
      <c r="J90" s="18">
        <f t="shared" si="7"/>
        <v>0</v>
      </c>
      <c r="K90" s="18">
        <f t="shared" si="6"/>
        <v>0</v>
      </c>
    </row>
    <row r="91" spans="1:11" ht="17.25" thickBot="1" x14ac:dyDescent="0.3">
      <c r="A91" s="40">
        <f>F45</f>
        <v>2027</v>
      </c>
      <c r="B91" s="6"/>
      <c r="C91" s="6"/>
      <c r="D91" s="6"/>
      <c r="E91" s="6"/>
      <c r="F91" s="6"/>
      <c r="G91" s="6"/>
      <c r="H91" s="6"/>
      <c r="I91" s="6"/>
      <c r="J91" s="18">
        <f t="shared" si="7"/>
        <v>0</v>
      </c>
      <c r="K91" s="18">
        <f t="shared" si="6"/>
        <v>0</v>
      </c>
    </row>
    <row r="92" spans="1:11" ht="17.25" thickBot="1" x14ac:dyDescent="0.3">
      <c r="A92" s="40">
        <f>G45</f>
        <v>2028</v>
      </c>
      <c r="B92" s="6"/>
      <c r="C92" s="6"/>
      <c r="D92" s="6"/>
      <c r="E92" s="6"/>
      <c r="F92" s="6"/>
      <c r="G92" s="6"/>
      <c r="H92" s="6"/>
      <c r="I92" s="6"/>
      <c r="J92" s="18">
        <f t="shared" si="7"/>
        <v>0</v>
      </c>
      <c r="K92" s="18">
        <f t="shared" si="6"/>
        <v>0</v>
      </c>
    </row>
    <row r="93" spans="1:11" ht="17.25" thickBot="1" x14ac:dyDescent="0.3">
      <c r="A93" s="40">
        <f>H45</f>
        <v>2029</v>
      </c>
      <c r="B93" s="6"/>
      <c r="C93" s="6"/>
      <c r="D93" s="6"/>
      <c r="E93" s="6"/>
      <c r="F93" s="6"/>
      <c r="G93" s="6"/>
      <c r="H93" s="6"/>
      <c r="I93" s="6"/>
      <c r="J93" s="18">
        <f t="shared" si="7"/>
        <v>0</v>
      </c>
      <c r="K93" s="18">
        <f t="shared" si="6"/>
        <v>0</v>
      </c>
    </row>
    <row r="94" spans="1:11" ht="17.25" thickBot="1" x14ac:dyDescent="0.3">
      <c r="A94" s="40">
        <f>I45</f>
        <v>2030</v>
      </c>
      <c r="B94" s="6"/>
      <c r="C94" s="6"/>
      <c r="D94" s="6"/>
      <c r="E94" s="6"/>
      <c r="F94" s="6"/>
      <c r="G94" s="6"/>
      <c r="H94" s="6"/>
      <c r="I94" s="6"/>
      <c r="J94" s="18">
        <f t="shared" si="7"/>
        <v>0</v>
      </c>
      <c r="K94" s="18">
        <f t="shared" si="6"/>
        <v>0</v>
      </c>
    </row>
    <row r="95" spans="1:11" ht="17.25" thickBot="1" x14ac:dyDescent="0.3">
      <c r="A95" s="40">
        <f>J45</f>
        <v>2031</v>
      </c>
      <c r="B95" s="6"/>
      <c r="C95" s="6"/>
      <c r="D95" s="6"/>
      <c r="E95" s="6"/>
      <c r="F95" s="6"/>
      <c r="G95" s="6"/>
      <c r="H95" s="6"/>
      <c r="I95" s="6"/>
      <c r="J95" s="18">
        <f t="shared" si="7"/>
        <v>0</v>
      </c>
      <c r="K95" s="18">
        <f t="shared" si="6"/>
        <v>0</v>
      </c>
    </row>
    <row r="96" spans="1:11" ht="17.25" thickBot="1" x14ac:dyDescent="0.3">
      <c r="A96" s="21" t="s">
        <v>146</v>
      </c>
      <c r="B96" s="19">
        <f>SUM(B88:B95)</f>
        <v>0</v>
      </c>
      <c r="C96" s="19">
        <f>SUM(C85:C95)</f>
        <v>0</v>
      </c>
      <c r="D96" s="19">
        <f>SUM(D88:D95)</f>
        <v>0</v>
      </c>
      <c r="E96" s="19">
        <f>SUM(E85:E95)</f>
        <v>0</v>
      </c>
      <c r="F96" s="19">
        <f>SUM(F88:F95)</f>
        <v>0</v>
      </c>
      <c r="G96" s="19">
        <f>SUM(G85:G95)</f>
        <v>0</v>
      </c>
      <c r="H96" s="19">
        <f>SUM(H88:H95)</f>
        <v>0</v>
      </c>
      <c r="I96" s="19">
        <f>SUM(I85:I95)</f>
        <v>0</v>
      </c>
      <c r="J96" s="19">
        <f>SUM(J88:J95)</f>
        <v>0</v>
      </c>
      <c r="K96" s="19">
        <f>SUM(K85:K95)</f>
        <v>0</v>
      </c>
    </row>
    <row r="97" spans="1:11" ht="21.75" customHeight="1" thickBot="1" x14ac:dyDescent="0.3">
      <c r="A97" s="126" t="s">
        <v>239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</row>
    <row r="98" spans="1:11" ht="33.75" thickBot="1" x14ac:dyDescent="0.3">
      <c r="A98" s="44" t="s">
        <v>172</v>
      </c>
      <c r="B98" s="45"/>
      <c r="C98" s="66" t="s">
        <v>173</v>
      </c>
      <c r="D98" s="92"/>
      <c r="E98" s="67"/>
      <c r="F98" s="66" t="s">
        <v>174</v>
      </c>
      <c r="G98" s="92"/>
      <c r="H98" s="67"/>
      <c r="I98" s="82" t="s">
        <v>185</v>
      </c>
      <c r="J98" s="82"/>
      <c r="K98" s="42" t="s">
        <v>175</v>
      </c>
    </row>
    <row r="99" spans="1:11" ht="17.25" thickBot="1" x14ac:dyDescent="0.3">
      <c r="A99" s="60" t="s">
        <v>176</v>
      </c>
      <c r="B99" s="61"/>
      <c r="C99" s="61"/>
      <c r="D99" s="61"/>
      <c r="E99" s="61"/>
      <c r="F99" s="61"/>
      <c r="G99" s="61"/>
      <c r="H99" s="61"/>
      <c r="I99" s="61"/>
      <c r="J99" s="62"/>
      <c r="K99" s="19">
        <f>SUM(K100:K104)</f>
        <v>0</v>
      </c>
    </row>
    <row r="100" spans="1:11" ht="17.25" thickBot="1" x14ac:dyDescent="0.3">
      <c r="A100" s="60" t="s">
        <v>177</v>
      </c>
      <c r="B100" s="62"/>
      <c r="C100" s="96"/>
      <c r="D100" s="97"/>
      <c r="E100" s="98"/>
      <c r="F100" s="93" t="s">
        <v>178</v>
      </c>
      <c r="G100" s="94"/>
      <c r="H100" s="95"/>
      <c r="I100" s="75"/>
      <c r="J100" s="75"/>
      <c r="K100" s="8"/>
    </row>
    <row r="101" spans="1:11" ht="36" customHeight="1" thickBot="1" x14ac:dyDescent="0.3">
      <c r="A101" s="60" t="s">
        <v>179</v>
      </c>
      <c r="B101" s="62"/>
      <c r="C101" s="64" t="s">
        <v>244</v>
      </c>
      <c r="D101" s="84"/>
      <c r="E101" s="65"/>
      <c r="F101" s="79"/>
      <c r="G101" s="80"/>
      <c r="H101" s="81"/>
      <c r="I101" s="75"/>
      <c r="J101" s="75"/>
      <c r="K101" s="8"/>
    </row>
    <row r="102" spans="1:11" ht="41.25" customHeight="1" thickBot="1" x14ac:dyDescent="0.3">
      <c r="A102" s="60" t="s">
        <v>180</v>
      </c>
      <c r="B102" s="62"/>
      <c r="C102" s="64" t="s">
        <v>245</v>
      </c>
      <c r="D102" s="84"/>
      <c r="E102" s="65"/>
      <c r="F102" s="79"/>
      <c r="G102" s="80"/>
      <c r="H102" s="81"/>
      <c r="I102" s="75"/>
      <c r="J102" s="75"/>
      <c r="K102" s="8"/>
    </row>
    <row r="103" spans="1:11" ht="23.25" customHeight="1" thickBot="1" x14ac:dyDescent="0.3">
      <c r="A103" s="60" t="s">
        <v>181</v>
      </c>
      <c r="B103" s="62"/>
      <c r="C103" s="64" t="s">
        <v>246</v>
      </c>
      <c r="D103" s="84"/>
      <c r="E103" s="65"/>
      <c r="F103" s="79"/>
      <c r="G103" s="80"/>
      <c r="H103" s="81"/>
      <c r="I103" s="75"/>
      <c r="J103" s="75"/>
      <c r="K103" s="8"/>
    </row>
    <row r="104" spans="1:11" ht="20.25" customHeight="1" thickBot="1" x14ac:dyDescent="0.3">
      <c r="A104" s="60" t="s">
        <v>182</v>
      </c>
      <c r="B104" s="62"/>
      <c r="C104" s="64" t="s">
        <v>247</v>
      </c>
      <c r="D104" s="84"/>
      <c r="E104" s="65"/>
      <c r="F104" s="79"/>
      <c r="G104" s="80"/>
      <c r="H104" s="81"/>
      <c r="I104" s="75"/>
      <c r="J104" s="75"/>
      <c r="K104" s="8"/>
    </row>
    <row r="105" spans="1:11" ht="17.25" thickBot="1" x14ac:dyDescent="0.3">
      <c r="A105" s="60" t="s">
        <v>183</v>
      </c>
      <c r="B105" s="61"/>
      <c r="C105" s="61"/>
      <c r="D105" s="61"/>
      <c r="E105" s="61"/>
      <c r="F105" s="61"/>
      <c r="G105" s="61"/>
      <c r="H105" s="61"/>
      <c r="I105" s="61"/>
      <c r="J105" s="62"/>
      <c r="K105" s="19">
        <f>SUM(K106:K111)</f>
        <v>0</v>
      </c>
    </row>
    <row r="106" spans="1:11" ht="17.25" thickBot="1" x14ac:dyDescent="0.3">
      <c r="A106" s="60" t="s">
        <v>177</v>
      </c>
      <c r="B106" s="62"/>
      <c r="C106" s="96"/>
      <c r="D106" s="97"/>
      <c r="E106" s="98"/>
      <c r="F106" s="93" t="s">
        <v>178</v>
      </c>
      <c r="G106" s="94"/>
      <c r="H106" s="95"/>
      <c r="I106" s="75"/>
      <c r="J106" s="75"/>
      <c r="K106" s="8"/>
    </row>
    <row r="107" spans="1:11" ht="38.25" customHeight="1" thickBot="1" x14ac:dyDescent="0.3">
      <c r="A107" s="60" t="s">
        <v>179</v>
      </c>
      <c r="B107" s="62"/>
      <c r="C107" s="64" t="s">
        <v>244</v>
      </c>
      <c r="D107" s="84"/>
      <c r="E107" s="65"/>
      <c r="F107" s="79"/>
      <c r="G107" s="80"/>
      <c r="H107" s="81"/>
      <c r="I107" s="75"/>
      <c r="J107" s="75"/>
      <c r="K107" s="8"/>
    </row>
    <row r="108" spans="1:11" ht="36.75" customHeight="1" thickBot="1" x14ac:dyDescent="0.3">
      <c r="A108" s="60" t="s">
        <v>180</v>
      </c>
      <c r="B108" s="62"/>
      <c r="C108" s="64" t="s">
        <v>245</v>
      </c>
      <c r="D108" s="84"/>
      <c r="E108" s="65"/>
      <c r="F108" s="79"/>
      <c r="G108" s="80"/>
      <c r="H108" s="81"/>
      <c r="I108" s="75"/>
      <c r="J108" s="75"/>
      <c r="K108" s="8"/>
    </row>
    <row r="109" spans="1:11" ht="18.75" customHeight="1" thickBot="1" x14ac:dyDescent="0.3">
      <c r="A109" s="60" t="s">
        <v>181</v>
      </c>
      <c r="B109" s="62"/>
      <c r="C109" s="64" t="s">
        <v>246</v>
      </c>
      <c r="D109" s="84"/>
      <c r="E109" s="65"/>
      <c r="F109" s="79"/>
      <c r="G109" s="80"/>
      <c r="H109" s="81"/>
      <c r="I109" s="75"/>
      <c r="J109" s="75"/>
      <c r="K109" s="8"/>
    </row>
    <row r="110" spans="1:11" ht="20.25" customHeight="1" thickBot="1" x14ac:dyDescent="0.3">
      <c r="A110" s="60" t="s">
        <v>182</v>
      </c>
      <c r="B110" s="62"/>
      <c r="C110" s="64" t="s">
        <v>248</v>
      </c>
      <c r="D110" s="84"/>
      <c r="E110" s="65"/>
      <c r="F110" s="79"/>
      <c r="G110" s="80"/>
      <c r="H110" s="81"/>
      <c r="I110" s="75"/>
      <c r="J110" s="75"/>
      <c r="K110" s="8"/>
    </row>
    <row r="111" spans="1:11" ht="17.25" thickBot="1" x14ac:dyDescent="0.3">
      <c r="A111" s="60" t="s">
        <v>184</v>
      </c>
      <c r="B111" s="61"/>
      <c r="C111" s="61"/>
      <c r="D111" s="61"/>
      <c r="E111" s="61"/>
      <c r="F111" s="61"/>
      <c r="G111" s="61"/>
      <c r="H111" s="61"/>
      <c r="I111" s="61"/>
      <c r="J111" s="62"/>
      <c r="K111" s="8"/>
    </row>
    <row r="112" spans="1:11" ht="17.25" thickBot="1" x14ac:dyDescent="0.3">
      <c r="A112" s="76" t="s">
        <v>146</v>
      </c>
      <c r="B112" s="77"/>
      <c r="C112" s="77"/>
      <c r="D112" s="77"/>
      <c r="E112" s="77"/>
      <c r="F112" s="77"/>
      <c r="G112" s="77"/>
      <c r="H112" s="77"/>
      <c r="I112" s="77"/>
      <c r="J112" s="78"/>
      <c r="K112" s="19">
        <f>K99+K105</f>
        <v>0</v>
      </c>
    </row>
    <row r="113" spans="1:11" ht="21" customHeight="1" x14ac:dyDescent="0.25">
      <c r="A113" s="127" t="s">
        <v>240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</row>
    <row r="114" spans="1:11" ht="17.25" thickBot="1" x14ac:dyDescent="0.3">
      <c r="A114" s="117" t="s">
        <v>186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1:11" ht="122.25" customHeight="1" thickBot="1" x14ac:dyDescent="0.3">
      <c r="A115" s="66" t="s">
        <v>187</v>
      </c>
      <c r="B115" s="92"/>
      <c r="C115" s="67"/>
      <c r="D115" s="66" t="s">
        <v>188</v>
      </c>
      <c r="E115" s="67"/>
      <c r="F115" s="34" t="s">
        <v>225</v>
      </c>
      <c r="G115" s="34" t="s">
        <v>233</v>
      </c>
      <c r="H115" s="34" t="s">
        <v>189</v>
      </c>
      <c r="I115" s="66" t="s">
        <v>190</v>
      </c>
      <c r="J115" s="107"/>
      <c r="K115" s="45"/>
    </row>
    <row r="116" spans="1:11" ht="15.75" customHeight="1" thickBot="1" x14ac:dyDescent="0.3">
      <c r="A116" s="129" t="s">
        <v>216</v>
      </c>
      <c r="B116" s="130"/>
      <c r="C116" s="130"/>
      <c r="D116" s="130"/>
      <c r="E116" s="130"/>
      <c r="F116" s="130"/>
      <c r="G116" s="130"/>
      <c r="H116" s="130"/>
      <c r="I116" s="130"/>
      <c r="J116" s="131"/>
      <c r="K116" s="7">
        <v>0</v>
      </c>
    </row>
    <row r="117" spans="1:11" ht="21.75" customHeight="1" thickBot="1" x14ac:dyDescent="0.35">
      <c r="A117" s="60" t="s">
        <v>191</v>
      </c>
      <c r="B117" s="61"/>
      <c r="C117" s="62"/>
      <c r="D117" s="128"/>
      <c r="E117" s="116"/>
      <c r="F117" s="6"/>
      <c r="G117" s="24">
        <v>0</v>
      </c>
      <c r="H117" s="18">
        <f>F117-F117*G117</f>
        <v>0</v>
      </c>
      <c r="I117" s="54"/>
      <c r="J117" s="55"/>
      <c r="K117" s="56"/>
    </row>
    <row r="118" spans="1:11" ht="32.25" customHeight="1" thickBot="1" x14ac:dyDescent="0.35">
      <c r="A118" s="60" t="s">
        <v>192</v>
      </c>
      <c r="B118" s="61"/>
      <c r="C118" s="62"/>
      <c r="D118" s="84"/>
      <c r="E118" s="65"/>
      <c r="F118" s="9"/>
      <c r="G118" s="24">
        <v>0</v>
      </c>
      <c r="H118" s="18">
        <f t="shared" ref="H118:H119" si="8">F118-F118*G118</f>
        <v>0</v>
      </c>
      <c r="I118" s="54"/>
      <c r="J118" s="55"/>
      <c r="K118" s="56"/>
    </row>
    <row r="119" spans="1:11" ht="18" thickBot="1" x14ac:dyDescent="0.35">
      <c r="A119" s="60" t="s">
        <v>193</v>
      </c>
      <c r="B119" s="61"/>
      <c r="C119" s="62"/>
      <c r="D119" s="84"/>
      <c r="E119" s="65"/>
      <c r="F119" s="6"/>
      <c r="G119" s="24">
        <v>0</v>
      </c>
      <c r="H119" s="18">
        <f t="shared" si="8"/>
        <v>0</v>
      </c>
      <c r="I119" s="54"/>
      <c r="J119" s="55"/>
      <c r="K119" s="56"/>
    </row>
    <row r="120" spans="1:11" ht="18" thickBot="1" x14ac:dyDescent="0.35">
      <c r="A120" s="60" t="s">
        <v>194</v>
      </c>
      <c r="B120" s="61"/>
      <c r="C120" s="62"/>
      <c r="D120" s="84"/>
      <c r="E120" s="65"/>
      <c r="F120" s="6"/>
      <c r="G120" s="24">
        <v>0</v>
      </c>
      <c r="H120" s="18">
        <f>F120-F120*G120</f>
        <v>0</v>
      </c>
      <c r="I120" s="54"/>
      <c r="J120" s="55"/>
      <c r="K120" s="56"/>
    </row>
    <row r="121" spans="1:11" ht="17.25" thickBot="1" x14ac:dyDescent="0.3">
      <c r="A121" s="60" t="s">
        <v>195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2"/>
    </row>
    <row r="122" spans="1:11" ht="68.25" customHeight="1" thickBot="1" x14ac:dyDescent="0.35">
      <c r="A122" s="112" t="s">
        <v>196</v>
      </c>
      <c r="B122" s="113"/>
      <c r="C122" s="114"/>
      <c r="D122" s="115"/>
      <c r="E122" s="116"/>
      <c r="F122" s="6"/>
      <c r="G122" s="25">
        <v>0</v>
      </c>
      <c r="H122" s="18">
        <f>F122-F122*G122</f>
        <v>0</v>
      </c>
      <c r="I122" s="54"/>
      <c r="J122" s="55"/>
      <c r="K122" s="56"/>
    </row>
    <row r="123" spans="1:11" ht="51" customHeight="1" thickBot="1" x14ac:dyDescent="0.35">
      <c r="A123" s="60" t="s">
        <v>234</v>
      </c>
      <c r="B123" s="61"/>
      <c r="C123" s="62"/>
      <c r="D123" s="64"/>
      <c r="E123" s="65"/>
      <c r="F123" s="9"/>
      <c r="G123" s="25">
        <v>0.1</v>
      </c>
      <c r="H123" s="18">
        <f>F123-F123*G123</f>
        <v>0</v>
      </c>
      <c r="I123" s="54"/>
      <c r="J123" s="55"/>
      <c r="K123" s="56"/>
    </row>
    <row r="124" spans="1:11" ht="18" customHeight="1" thickBot="1" x14ac:dyDescent="0.3">
      <c r="A124" s="60" t="s">
        <v>197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2"/>
    </row>
    <row r="125" spans="1:11" ht="89.25" customHeight="1" thickBot="1" x14ac:dyDescent="0.35">
      <c r="A125" s="60" t="s">
        <v>198</v>
      </c>
      <c r="B125" s="61"/>
      <c r="C125" s="62"/>
      <c r="D125" s="64"/>
      <c r="E125" s="65"/>
      <c r="F125" s="6"/>
      <c r="G125" s="25">
        <v>0.15</v>
      </c>
      <c r="H125" s="18">
        <f>F125-F125*G125</f>
        <v>0</v>
      </c>
      <c r="I125" s="54"/>
      <c r="J125" s="55"/>
      <c r="K125" s="56"/>
    </row>
    <row r="126" spans="1:11" ht="173.25" customHeight="1" thickBot="1" x14ac:dyDescent="0.35">
      <c r="A126" s="60" t="s">
        <v>199</v>
      </c>
      <c r="B126" s="61"/>
      <c r="C126" s="62"/>
      <c r="D126" s="64"/>
      <c r="E126" s="65"/>
      <c r="F126" s="9"/>
      <c r="G126" s="25">
        <v>0.2</v>
      </c>
      <c r="H126" s="18">
        <f>F126-F126*G126</f>
        <v>0</v>
      </c>
      <c r="I126" s="54"/>
      <c r="J126" s="55"/>
      <c r="K126" s="56"/>
    </row>
    <row r="127" spans="1:11" ht="88.5" customHeight="1" thickBot="1" x14ac:dyDescent="0.35">
      <c r="A127" s="60" t="s">
        <v>200</v>
      </c>
      <c r="B127" s="61"/>
      <c r="C127" s="62"/>
      <c r="D127" s="64"/>
      <c r="E127" s="65"/>
      <c r="F127" s="6"/>
      <c r="G127" s="25">
        <v>0.25</v>
      </c>
      <c r="H127" s="18">
        <f>F127-F127*G127</f>
        <v>0</v>
      </c>
      <c r="I127" s="54"/>
      <c r="J127" s="55"/>
      <c r="K127" s="56"/>
    </row>
    <row r="128" spans="1:11" ht="84.75" customHeight="1" thickBot="1" x14ac:dyDescent="0.35">
      <c r="A128" s="60" t="s">
        <v>201</v>
      </c>
      <c r="B128" s="61"/>
      <c r="C128" s="62"/>
      <c r="D128" s="64"/>
      <c r="E128" s="65"/>
      <c r="F128" s="6"/>
      <c r="G128" s="25">
        <v>0.25</v>
      </c>
      <c r="H128" s="18">
        <f>F128-F128*G128</f>
        <v>0</v>
      </c>
      <c r="I128" s="54"/>
      <c r="J128" s="55"/>
      <c r="K128" s="56"/>
    </row>
    <row r="129" spans="1:13" ht="57" customHeight="1" thickBot="1" x14ac:dyDescent="0.35">
      <c r="A129" s="60" t="s">
        <v>202</v>
      </c>
      <c r="B129" s="61"/>
      <c r="C129" s="62"/>
      <c r="D129" s="64"/>
      <c r="E129" s="65"/>
      <c r="F129" s="6"/>
      <c r="G129" s="25">
        <v>0.25</v>
      </c>
      <c r="H129" s="18">
        <f>F129-F129*G129</f>
        <v>0</v>
      </c>
      <c r="I129" s="54"/>
      <c r="J129" s="55"/>
      <c r="K129" s="56"/>
    </row>
    <row r="130" spans="1:13" ht="24" customHeight="1" thickBot="1" x14ac:dyDescent="0.3">
      <c r="A130" s="63" t="s">
        <v>203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3" ht="54.75" customHeight="1" thickBot="1" x14ac:dyDescent="0.35">
      <c r="A131" s="112" t="s">
        <v>204</v>
      </c>
      <c r="B131" s="113"/>
      <c r="C131" s="114"/>
      <c r="D131" s="115"/>
      <c r="E131" s="116"/>
      <c r="F131" s="6"/>
      <c r="G131" s="25">
        <v>0.4</v>
      </c>
      <c r="H131" s="18">
        <f>F131-F131*G131</f>
        <v>0</v>
      </c>
      <c r="I131" s="54"/>
      <c r="J131" s="55"/>
      <c r="K131" s="56"/>
    </row>
    <row r="132" spans="1:13" ht="56.25" customHeight="1" thickBot="1" x14ac:dyDescent="0.35">
      <c r="A132" s="60" t="s">
        <v>205</v>
      </c>
      <c r="B132" s="61"/>
      <c r="C132" s="62"/>
      <c r="D132" s="64"/>
      <c r="E132" s="65"/>
      <c r="F132" s="9"/>
      <c r="G132" s="25">
        <v>0.25</v>
      </c>
      <c r="H132" s="18">
        <f>F132-F132*G132</f>
        <v>0</v>
      </c>
      <c r="I132" s="54"/>
      <c r="J132" s="55"/>
      <c r="K132" s="56"/>
    </row>
    <row r="133" spans="1:13" ht="69.75" customHeight="1" thickBot="1" x14ac:dyDescent="0.35">
      <c r="A133" s="60" t="s">
        <v>206</v>
      </c>
      <c r="B133" s="61"/>
      <c r="C133" s="62"/>
      <c r="D133" s="64"/>
      <c r="E133" s="65"/>
      <c r="F133" s="6"/>
      <c r="G133" s="25">
        <v>0.4</v>
      </c>
      <c r="H133" s="18">
        <f>F133-F133*G133</f>
        <v>0</v>
      </c>
      <c r="I133" s="54"/>
      <c r="J133" s="55"/>
      <c r="K133" s="56"/>
    </row>
    <row r="134" spans="1:13" ht="51.75" customHeight="1" thickBot="1" x14ac:dyDescent="0.35">
      <c r="A134" s="60" t="s">
        <v>208</v>
      </c>
      <c r="B134" s="61"/>
      <c r="C134" s="62"/>
      <c r="D134" s="64"/>
      <c r="E134" s="65"/>
      <c r="F134" s="6"/>
      <c r="G134" s="25">
        <v>0.25</v>
      </c>
      <c r="H134" s="18">
        <f>F134-F134*G134</f>
        <v>0</v>
      </c>
      <c r="I134" s="54"/>
      <c r="J134" s="55"/>
      <c r="K134" s="56"/>
    </row>
    <row r="135" spans="1:13" ht="18" thickBot="1" x14ac:dyDescent="0.35">
      <c r="A135" s="109" t="s">
        <v>207</v>
      </c>
      <c r="B135" s="110"/>
      <c r="C135" s="111"/>
      <c r="D135" s="66"/>
      <c r="E135" s="67"/>
      <c r="F135" s="26">
        <f>SUM(F117:F120,F122:F123,F125:F129,F131:F134)</f>
        <v>0</v>
      </c>
      <c r="G135" s="27"/>
      <c r="H135" s="18">
        <f>SUM(H117:H120,H122:H123,H125:H129,H131:H134)</f>
        <v>0</v>
      </c>
      <c r="I135" s="57"/>
      <c r="J135" s="58"/>
      <c r="K135" s="59"/>
    </row>
    <row r="136" spans="1:13" ht="22.5" customHeight="1" thickBot="1" x14ac:dyDescent="0.35">
      <c r="A136" s="121" t="s">
        <v>215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</row>
    <row r="137" spans="1:13" ht="107.25" customHeight="1" thickBot="1" x14ac:dyDescent="0.3">
      <c r="A137" s="66" t="s">
        <v>187</v>
      </c>
      <c r="B137" s="92"/>
      <c r="C137" s="67"/>
      <c r="D137" s="66" t="s">
        <v>188</v>
      </c>
      <c r="E137" s="67"/>
      <c r="F137" s="35" t="s">
        <v>223</v>
      </c>
      <c r="G137" s="35" t="s">
        <v>189</v>
      </c>
      <c r="H137" s="66" t="s">
        <v>190</v>
      </c>
      <c r="I137" s="92"/>
      <c r="J137" s="92"/>
      <c r="K137" s="67"/>
      <c r="L137" s="10"/>
      <c r="M137" s="10"/>
    </row>
    <row r="138" spans="1:13" ht="17.25" thickBot="1" x14ac:dyDescent="0.3">
      <c r="A138" s="112" t="s">
        <v>218</v>
      </c>
      <c r="B138" s="113"/>
      <c r="C138" s="114"/>
      <c r="D138" s="115"/>
      <c r="E138" s="116"/>
      <c r="F138" s="11"/>
      <c r="G138" s="12"/>
      <c r="H138" s="64"/>
      <c r="I138" s="84"/>
      <c r="J138" s="84"/>
      <c r="K138" s="65"/>
      <c r="L138" s="10"/>
      <c r="M138" s="10"/>
    </row>
    <row r="139" spans="1:13" ht="17.25" thickBot="1" x14ac:dyDescent="0.3">
      <c r="A139" s="60" t="s">
        <v>219</v>
      </c>
      <c r="B139" s="61"/>
      <c r="C139" s="62"/>
      <c r="D139" s="64"/>
      <c r="E139" s="65"/>
      <c r="F139" s="11"/>
      <c r="G139" s="12"/>
      <c r="H139" s="64"/>
      <c r="I139" s="84"/>
      <c r="J139" s="84"/>
      <c r="K139" s="65"/>
      <c r="L139" s="13"/>
      <c r="M139" s="13"/>
    </row>
    <row r="140" spans="1:13" ht="39.75" customHeight="1" thickBot="1" x14ac:dyDescent="0.3">
      <c r="A140" s="60" t="s">
        <v>220</v>
      </c>
      <c r="B140" s="61"/>
      <c r="C140" s="62"/>
      <c r="D140" s="64"/>
      <c r="E140" s="65"/>
      <c r="F140" s="11"/>
      <c r="G140" s="12"/>
      <c r="H140" s="64"/>
      <c r="I140" s="84"/>
      <c r="J140" s="84"/>
      <c r="K140" s="65"/>
      <c r="L140" s="13"/>
      <c r="M140" s="13"/>
    </row>
    <row r="141" spans="1:13" ht="56.25" customHeight="1" thickBot="1" x14ac:dyDescent="0.3">
      <c r="A141" s="60" t="s">
        <v>221</v>
      </c>
      <c r="B141" s="61"/>
      <c r="C141" s="62"/>
      <c r="D141" s="64"/>
      <c r="E141" s="65"/>
      <c r="F141" s="11"/>
      <c r="G141" s="12"/>
      <c r="H141" s="64"/>
      <c r="I141" s="84"/>
      <c r="J141" s="84"/>
      <c r="K141" s="65"/>
      <c r="L141" s="13"/>
      <c r="M141" s="13"/>
    </row>
    <row r="142" spans="1:13" ht="39.75" customHeight="1" thickBot="1" x14ac:dyDescent="0.3">
      <c r="A142" s="60" t="s">
        <v>222</v>
      </c>
      <c r="B142" s="61"/>
      <c r="C142" s="62"/>
      <c r="D142" s="64"/>
      <c r="E142" s="65"/>
      <c r="F142" s="11"/>
      <c r="G142" s="12"/>
      <c r="H142" s="64"/>
      <c r="I142" s="84"/>
      <c r="J142" s="84"/>
      <c r="K142" s="65"/>
      <c r="L142" s="13"/>
      <c r="M142" s="13"/>
    </row>
    <row r="143" spans="1:13" ht="17.25" thickBot="1" x14ac:dyDescent="0.3">
      <c r="A143" s="109" t="s">
        <v>207</v>
      </c>
      <c r="B143" s="110"/>
      <c r="C143" s="111"/>
      <c r="D143" s="60"/>
      <c r="E143" s="62"/>
      <c r="F143" s="28">
        <f>SUM(F138:F142)</f>
        <v>0</v>
      </c>
      <c r="G143" s="29">
        <f>SUM(G138:G142)</f>
        <v>0</v>
      </c>
      <c r="H143" s="118"/>
      <c r="I143" s="119"/>
      <c r="J143" s="119"/>
      <c r="K143" s="120"/>
      <c r="L143" s="13"/>
      <c r="M143" s="13"/>
    </row>
    <row r="144" spans="1:13" x14ac:dyDescent="0.25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"/>
      <c r="M144" s="13"/>
    </row>
    <row r="145" spans="1:11" ht="245.25" customHeight="1" x14ac:dyDescent="0.25">
      <c r="A145" s="74" t="s">
        <v>227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</row>
    <row r="146" spans="1:11" ht="16.5" x14ac:dyDescent="0.25">
      <c r="A146" s="73" t="s">
        <v>209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1:11" x14ac:dyDescent="0.25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</row>
    <row r="148" spans="1:11" x14ac:dyDescent="0.25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</row>
    <row r="149" spans="1:11" x14ac:dyDescent="0.25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</row>
    <row r="150" spans="1:11" ht="27.75" customHeight="1" x14ac:dyDescent="0.3">
      <c r="A150" s="30" t="s">
        <v>210</v>
      </c>
      <c r="B150" s="136"/>
      <c r="C150" s="136"/>
      <c r="D150" s="73" t="s">
        <v>210</v>
      </c>
      <c r="E150" s="73"/>
      <c r="F150" s="136"/>
      <c r="G150" s="136"/>
      <c r="H150" s="136"/>
      <c r="I150" s="74" t="s">
        <v>224</v>
      </c>
      <c r="J150" s="74"/>
      <c r="K150" s="74"/>
    </row>
    <row r="151" spans="1:11" ht="17.25" x14ac:dyDescent="0.3">
      <c r="A151" s="73" t="s">
        <v>211</v>
      </c>
      <c r="B151" s="73"/>
      <c r="C151" s="73"/>
      <c r="D151" s="73" t="s">
        <v>212</v>
      </c>
      <c r="E151" s="73"/>
      <c r="F151" s="135"/>
      <c r="G151" s="135"/>
      <c r="H151" s="135"/>
      <c r="I151" s="74" t="s">
        <v>213</v>
      </c>
      <c r="J151" s="74"/>
      <c r="K151" s="74"/>
    </row>
    <row r="152" spans="1:11" x14ac:dyDescent="0.2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</row>
    <row r="153" spans="1:11" ht="16.5" x14ac:dyDescent="0.25">
      <c r="A153" s="73" t="s">
        <v>214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</row>
  </sheetData>
  <sheetProtection algorithmName="SHA-512" hashValue="7mhVeT6m3iHocg6AiFIJp1SQzU7AVTRSFP3ej5p4FzeSZWUXRbX+HXa1t0WS1gvOfeS4N5dv4zyOj5ptXTTvfA==" saltValue="0QoPB0Sl5fJI9t+5a+UjwA==" spinCount="100000" sheet="1" formatColumns="0" formatRows="0" deleteColumns="0" deleteRows="0"/>
  <mergeCells count="226">
    <mergeCell ref="A144:K144"/>
    <mergeCell ref="A146:K146"/>
    <mergeCell ref="A147:K149"/>
    <mergeCell ref="A152:K152"/>
    <mergeCell ref="A153:K153"/>
    <mergeCell ref="A151:C151"/>
    <mergeCell ref="D151:E151"/>
    <mergeCell ref="F151:H151"/>
    <mergeCell ref="I151:K151"/>
    <mergeCell ref="B150:C150"/>
    <mergeCell ref="F150:H150"/>
    <mergeCell ref="C106:E106"/>
    <mergeCell ref="A102:B102"/>
    <mergeCell ref="A107:B107"/>
    <mergeCell ref="A108:B108"/>
    <mergeCell ref="F107:H107"/>
    <mergeCell ref="F108:H108"/>
    <mergeCell ref="F109:H109"/>
    <mergeCell ref="F110:H110"/>
    <mergeCell ref="C107:E107"/>
    <mergeCell ref="A106:B106"/>
    <mergeCell ref="A104:B104"/>
    <mergeCell ref="F106:H106"/>
    <mergeCell ref="C104:E104"/>
    <mergeCell ref="A136:K136"/>
    <mergeCell ref="A29:K29"/>
    <mergeCell ref="A31:K31"/>
    <mergeCell ref="A39:K39"/>
    <mergeCell ref="B41:K41"/>
    <mergeCell ref="A44:K44"/>
    <mergeCell ref="A56:K56"/>
    <mergeCell ref="A113:K113"/>
    <mergeCell ref="D115:E115"/>
    <mergeCell ref="D117:E117"/>
    <mergeCell ref="D118:E118"/>
    <mergeCell ref="D119:E119"/>
    <mergeCell ref="D120:E120"/>
    <mergeCell ref="A34:K34"/>
    <mergeCell ref="A52:K52"/>
    <mergeCell ref="A97:K97"/>
    <mergeCell ref="A116:J116"/>
    <mergeCell ref="D57:E57"/>
    <mergeCell ref="F57:G57"/>
    <mergeCell ref="A98:B98"/>
    <mergeCell ref="I98:J98"/>
    <mergeCell ref="A100:B100"/>
    <mergeCell ref="D131:E131"/>
    <mergeCell ref="A133:C133"/>
    <mergeCell ref="A140:C140"/>
    <mergeCell ref="A141:C141"/>
    <mergeCell ref="A142:C142"/>
    <mergeCell ref="A143:C143"/>
    <mergeCell ref="D137:E137"/>
    <mergeCell ref="H137:K137"/>
    <mergeCell ref="D138:E138"/>
    <mergeCell ref="D139:E139"/>
    <mergeCell ref="D140:E140"/>
    <mergeCell ref="D141:E141"/>
    <mergeCell ref="D142:E142"/>
    <mergeCell ref="D143:E143"/>
    <mergeCell ref="H138:K138"/>
    <mergeCell ref="H139:K139"/>
    <mergeCell ref="H140:K140"/>
    <mergeCell ref="H141:K141"/>
    <mergeCell ref="H142:K142"/>
    <mergeCell ref="H143:K143"/>
    <mergeCell ref="A139:C139"/>
    <mergeCell ref="A138:C138"/>
    <mergeCell ref="A137:C137"/>
    <mergeCell ref="A23:K23"/>
    <mergeCell ref="A25:K25"/>
    <mergeCell ref="A27:K27"/>
    <mergeCell ref="A16:K16"/>
    <mergeCell ref="A132:C132"/>
    <mergeCell ref="A135:C135"/>
    <mergeCell ref="A134:C134"/>
    <mergeCell ref="D132:E132"/>
    <mergeCell ref="A122:C122"/>
    <mergeCell ref="A131:C131"/>
    <mergeCell ref="D122:E122"/>
    <mergeCell ref="D123:E123"/>
    <mergeCell ref="D125:E125"/>
    <mergeCell ref="D126:E126"/>
    <mergeCell ref="D127:E127"/>
    <mergeCell ref="A114:K114"/>
    <mergeCell ref="A101:B101"/>
    <mergeCell ref="B83:C83"/>
    <mergeCell ref="D83:E83"/>
    <mergeCell ref="F83:G83"/>
    <mergeCell ref="H83:I83"/>
    <mergeCell ref="J83:K83"/>
    <mergeCell ref="A109:B109"/>
    <mergeCell ref="A110:B110"/>
    <mergeCell ref="A129:C129"/>
    <mergeCell ref="A120:C120"/>
    <mergeCell ref="A123:C123"/>
    <mergeCell ref="A125:C125"/>
    <mergeCell ref="A128:C128"/>
    <mergeCell ref="I115:K115"/>
    <mergeCell ref="C108:E108"/>
    <mergeCell ref="C109:E109"/>
    <mergeCell ref="C110:E110"/>
    <mergeCell ref="A115:C115"/>
    <mergeCell ref="A117:C117"/>
    <mergeCell ref="A118:C118"/>
    <mergeCell ref="A119:C119"/>
    <mergeCell ref="A3:K3"/>
    <mergeCell ref="A1:K1"/>
    <mergeCell ref="A2:K2"/>
    <mergeCell ref="B6:K6"/>
    <mergeCell ref="B7:K7"/>
    <mergeCell ref="B8:K8"/>
    <mergeCell ref="B9:K9"/>
    <mergeCell ref="A46:B46"/>
    <mergeCell ref="B33:K33"/>
    <mergeCell ref="A35:B35"/>
    <mergeCell ref="B32:K32"/>
    <mergeCell ref="A24:K24"/>
    <mergeCell ref="B10:K10"/>
    <mergeCell ref="B11:K11"/>
    <mergeCell ref="C36:F36"/>
    <mergeCell ref="B12:K12"/>
    <mergeCell ref="B13:K13"/>
    <mergeCell ref="B14:K14"/>
    <mergeCell ref="A45:B45"/>
    <mergeCell ref="B4:K4"/>
    <mergeCell ref="B5:K5"/>
    <mergeCell ref="A18:K18"/>
    <mergeCell ref="C35:F35"/>
    <mergeCell ref="B22:K22"/>
    <mergeCell ref="A47:B47"/>
    <mergeCell ref="A48:B48"/>
    <mergeCell ref="A49:B49"/>
    <mergeCell ref="A50:B50"/>
    <mergeCell ref="A82:B82"/>
    <mergeCell ref="C82:K82"/>
    <mergeCell ref="C53:E53"/>
    <mergeCell ref="F53:K53"/>
    <mergeCell ref="A103:B103"/>
    <mergeCell ref="A55:K55"/>
    <mergeCell ref="H57:I57"/>
    <mergeCell ref="J57:K57"/>
    <mergeCell ref="B57:C57"/>
    <mergeCell ref="A51:B51"/>
    <mergeCell ref="F98:H98"/>
    <mergeCell ref="F100:H100"/>
    <mergeCell ref="F101:H101"/>
    <mergeCell ref="F102:H102"/>
    <mergeCell ref="F103:H103"/>
    <mergeCell ref="C98:E98"/>
    <mergeCell ref="C100:E100"/>
    <mergeCell ref="C101:E101"/>
    <mergeCell ref="C102:E102"/>
    <mergeCell ref="C103:E103"/>
    <mergeCell ref="G35:J35"/>
    <mergeCell ref="G38:J38"/>
    <mergeCell ref="C38:F38"/>
    <mergeCell ref="A43:K43"/>
    <mergeCell ref="A38:B38"/>
    <mergeCell ref="A26:K26"/>
    <mergeCell ref="A28:K28"/>
    <mergeCell ref="A30:K30"/>
    <mergeCell ref="A36:B36"/>
    <mergeCell ref="G37:J37"/>
    <mergeCell ref="G36:J36"/>
    <mergeCell ref="A40:K40"/>
    <mergeCell ref="A42:K42"/>
    <mergeCell ref="A37:B37"/>
    <mergeCell ref="C37:F37"/>
    <mergeCell ref="A15:K15"/>
    <mergeCell ref="A17:K17"/>
    <mergeCell ref="A19:K19"/>
    <mergeCell ref="B20:K20"/>
    <mergeCell ref="A21:K21"/>
    <mergeCell ref="D150:E150"/>
    <mergeCell ref="I150:K150"/>
    <mergeCell ref="A145:K145"/>
    <mergeCell ref="I110:J110"/>
    <mergeCell ref="A99:J99"/>
    <mergeCell ref="A105:J105"/>
    <mergeCell ref="A111:J111"/>
    <mergeCell ref="A112:J112"/>
    <mergeCell ref="I100:J100"/>
    <mergeCell ref="I101:J101"/>
    <mergeCell ref="I102:J102"/>
    <mergeCell ref="I103:J103"/>
    <mergeCell ref="I104:J104"/>
    <mergeCell ref="I106:J106"/>
    <mergeCell ref="I107:J107"/>
    <mergeCell ref="I108:J108"/>
    <mergeCell ref="I109:J109"/>
    <mergeCell ref="F104:H104"/>
    <mergeCell ref="A54:K54"/>
    <mergeCell ref="I133:K133"/>
    <mergeCell ref="I135:K135"/>
    <mergeCell ref="I134:K134"/>
    <mergeCell ref="I117:K117"/>
    <mergeCell ref="I118:K118"/>
    <mergeCell ref="I119:K119"/>
    <mergeCell ref="I120:K120"/>
    <mergeCell ref="A121:K121"/>
    <mergeCell ref="A130:K130"/>
    <mergeCell ref="A124:K124"/>
    <mergeCell ref="I122:K122"/>
    <mergeCell ref="I123:K123"/>
    <mergeCell ref="I125:K125"/>
    <mergeCell ref="I126:K126"/>
    <mergeCell ref="I127:K127"/>
    <mergeCell ref="I128:K128"/>
    <mergeCell ref="I129:K129"/>
    <mergeCell ref="A126:C126"/>
    <mergeCell ref="A127:C127"/>
    <mergeCell ref="D133:E133"/>
    <mergeCell ref="D135:E135"/>
    <mergeCell ref="D134:E134"/>
    <mergeCell ref="D128:E128"/>
    <mergeCell ref="D129:E129"/>
    <mergeCell ref="K45:L45"/>
    <mergeCell ref="K46:L46"/>
    <mergeCell ref="K47:L47"/>
    <mergeCell ref="K48:L48"/>
    <mergeCell ref="K51:L51"/>
    <mergeCell ref="K50:L50"/>
    <mergeCell ref="K49:L49"/>
    <mergeCell ref="I131:K131"/>
    <mergeCell ref="I132:K132"/>
  </mergeCells>
  <conditionalFormatting sqref="A20">
    <cfRule type="cellIs" dxfId="20" priority="3" operator="notBetween">
      <formula>10000</formula>
      <formula>150000</formula>
    </cfRule>
  </conditionalFormatting>
  <conditionalFormatting sqref="B96">
    <cfRule type="cellIs" dxfId="19" priority="27" operator="notEqual">
      <formula>$B$81</formula>
    </cfRule>
  </conditionalFormatting>
  <conditionalFormatting sqref="C50">
    <cfRule type="cellIs" dxfId="18" priority="12" operator="notEqual">
      <formula>$K$88</formula>
    </cfRule>
  </conditionalFormatting>
  <conditionalFormatting sqref="C96">
    <cfRule type="cellIs" dxfId="17" priority="24" operator="notEqual">
      <formula>$C$81</formula>
    </cfRule>
  </conditionalFormatting>
  <conditionalFormatting sqref="D50">
    <cfRule type="cellIs" dxfId="16" priority="11" operator="notEqual">
      <formula>$K$89</formula>
    </cfRule>
  </conditionalFormatting>
  <conditionalFormatting sqref="D96">
    <cfRule type="cellIs" dxfId="15" priority="22" operator="notEqual">
      <formula>$D$81</formula>
    </cfRule>
  </conditionalFormatting>
  <conditionalFormatting sqref="E50">
    <cfRule type="cellIs" dxfId="14" priority="10" operator="notEqual">
      <formula>$K$90</formula>
    </cfRule>
  </conditionalFormatting>
  <conditionalFormatting sqref="E96">
    <cfRule type="cellIs" dxfId="13" priority="21" operator="notEqual">
      <formula>$E$81</formula>
    </cfRule>
  </conditionalFormatting>
  <conditionalFormatting sqref="F50">
    <cfRule type="cellIs" dxfId="12" priority="9" operator="notEqual">
      <formula>$K$91</formula>
    </cfRule>
  </conditionalFormatting>
  <conditionalFormatting sqref="F96">
    <cfRule type="cellIs" dxfId="11" priority="20" operator="notEqual">
      <formula>$F$81</formula>
    </cfRule>
  </conditionalFormatting>
  <conditionalFormatting sqref="G50">
    <cfRule type="cellIs" dxfId="10" priority="8" operator="notEqual">
      <formula>$K$92</formula>
    </cfRule>
  </conditionalFormatting>
  <conditionalFormatting sqref="G96">
    <cfRule type="cellIs" dxfId="9" priority="19" operator="notEqual">
      <formula>$G$81</formula>
    </cfRule>
  </conditionalFormatting>
  <conditionalFormatting sqref="H50">
    <cfRule type="cellIs" dxfId="8" priority="2" operator="notEqual">
      <formula>$K$93</formula>
    </cfRule>
  </conditionalFormatting>
  <conditionalFormatting sqref="H96">
    <cfRule type="cellIs" dxfId="7" priority="18" operator="notEqual">
      <formula>$H$81</formula>
    </cfRule>
  </conditionalFormatting>
  <conditionalFormatting sqref="I50">
    <cfRule type="cellIs" dxfId="6" priority="1" operator="notEqual">
      <formula>$K$94</formula>
    </cfRule>
  </conditionalFormatting>
  <conditionalFormatting sqref="I96">
    <cfRule type="cellIs" dxfId="5" priority="17" operator="notEqual">
      <formula>$I$81</formula>
    </cfRule>
  </conditionalFormatting>
  <conditionalFormatting sqref="J50">
    <cfRule type="cellIs" dxfId="4" priority="7" operator="notEqual">
      <formula>$K$95</formula>
    </cfRule>
  </conditionalFormatting>
  <conditionalFormatting sqref="J96">
    <cfRule type="cellIs" dxfId="3" priority="16" operator="notEqual">
      <formula>$J$81</formula>
    </cfRule>
  </conditionalFormatting>
  <conditionalFormatting sqref="K50">
    <cfRule type="cellIs" dxfId="2" priority="31" operator="notEqual">
      <formula>SUM($K$88:$K$93)</formula>
    </cfRule>
  </conditionalFormatting>
  <conditionalFormatting sqref="K96">
    <cfRule type="cellIs" dxfId="1" priority="15" operator="notEqual">
      <formula>$K$81</formula>
    </cfRule>
  </conditionalFormatting>
  <conditionalFormatting sqref="K112">
    <cfRule type="cellIs" dxfId="0" priority="14" operator="notEqual">
      <formula>SUM($J$96:$K$96)</formula>
    </cfRule>
  </conditionalFormatting>
  <dataValidations xWindow="1267" yWindow="863" count="4">
    <dataValidation type="list" allowBlank="1" showInputMessage="1" showErrorMessage="1" prompt="Выбрать из списка подотрасль промышленности" sqref="A26:K26" xr:uid="{E495E9AA-4FF0-4D7B-B566-2C01156FD47B}">
      <formula1>INDIRECT(A24)</formula1>
    </dataValidation>
    <dataValidation type="decimal" errorStyle="information" allowBlank="1" showInputMessage="1" showErrorMessage="1" errorTitle="Ошибка ввода" error="Итоговые данные по столбцу должны соответствовать итоговым данным по столбцу B80" sqref="B96" xr:uid="{F8E41C45-29A5-41CD-99D0-01AEB90903B2}">
      <formula1>B81</formula1>
      <formula2>B81</formula2>
    </dataValidation>
    <dataValidation allowBlank="1" showErrorMessage="1" prompt="Выбрать из списка программу финансовой поддержки" sqref="A18:K18" xr:uid="{D079CBB4-E03F-4CC2-B68A-91CDA3A0AF43}"/>
    <dataValidation type="list" showInputMessage="1" showErrorMessage="1" prompt="Выбрать из списка отрасль промышленности" sqref="A24:K24" xr:uid="{75623635-49D2-4DE0-BAB2-311AD708AFBF}">
      <formula1>Приобретение_обрудования</formula1>
    </dataValidation>
  </dataValidations>
  <pageMargins left="0.25" right="0.25" top="0.75" bottom="0.75" header="0.3" footer="0.3"/>
  <pageSetup paperSize="9" scale="46" fitToHeight="0" orientation="portrait" r:id="rId1"/>
  <rowBreaks count="4" manualBreakCount="4">
    <brk id="47" max="11" man="1"/>
    <brk id="67" max="11" man="1"/>
    <brk id="96" max="11" man="1"/>
    <brk id="132" max="1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1267" yWindow="863" count="4">
        <x14:dataValidation type="list" allowBlank="1" showInputMessage="1" showErrorMessage="1" xr:uid="{4DD98499-FA89-457A-B275-B401152E4EE7}">
          <x14:formula1>
            <xm:f>Лист2!$C$14:$C$15</xm:f>
          </x14:formula1>
          <xm:sqref>B10:K10</xm:sqref>
        </x14:dataValidation>
        <x14:dataValidation type="list" allowBlank="1" showInputMessage="1" showErrorMessage="1" prompt="Выбрать из списка" xr:uid="{26EDD63F-F44F-42FA-8223-10FE0E156583}">
          <x14:formula1>
            <xm:f>Лист2!$D$14:$D$97</xm:f>
          </x14:formula1>
          <xm:sqref>A22</xm:sqref>
        </x14:dataValidation>
        <x14:dataValidation type="list" allowBlank="1" showInputMessage="1" showErrorMessage="1" prompt="Выбрать из списка" xr:uid="{D4F31CBC-7D75-4687-A46B-E6A78CD1E9D1}">
          <x14:formula1>
            <xm:f>Лист2!$E$14:$E$15</xm:f>
          </x14:formula1>
          <xm:sqref>B53</xm:sqref>
        </x14:dataValidation>
        <x14:dataValidation type="list" allowBlank="1" showInputMessage="1" showErrorMessage="1" prompt="Выбрать из списка" xr:uid="{F30B773F-D46F-4801-B1C0-71ADA673C867}">
          <x14:formula1>
            <xm:f>Лист2!$F$14:$F$49</xm:f>
          </x14:formula1>
          <xm:sqref>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0E7FA-0B6B-4788-A3F7-BC78B7987400}">
  <sheetPr codeName="Лист2"/>
  <dimension ref="A1:S97"/>
  <sheetViews>
    <sheetView workbookViewId="0">
      <selection activeCell="R8" sqref="R8"/>
    </sheetView>
  </sheetViews>
  <sheetFormatPr defaultRowHeight="15" x14ac:dyDescent="0.25"/>
  <cols>
    <col min="1" max="1" width="18.42578125" customWidth="1"/>
    <col min="2" max="2" width="13.7109375" bestFit="1" customWidth="1"/>
    <col min="3" max="4" width="11.42578125" bestFit="1" customWidth="1"/>
    <col min="5" max="5" width="12.140625" bestFit="1" customWidth="1"/>
    <col min="6" max="6" width="16.5703125" bestFit="1" customWidth="1"/>
    <col min="7" max="7" width="15.42578125" bestFit="1" customWidth="1"/>
    <col min="8" max="8" width="13.7109375" bestFit="1" customWidth="1"/>
    <col min="9" max="9" width="14.28515625" customWidth="1"/>
    <col min="10" max="10" width="11.5703125" bestFit="1" customWidth="1"/>
    <col min="11" max="11" width="13.28515625" customWidth="1"/>
    <col min="12" max="12" width="14.28515625" bestFit="1" customWidth="1"/>
    <col min="13" max="13" width="12" bestFit="1" customWidth="1"/>
    <col min="14" max="14" width="19.7109375" bestFit="1" customWidth="1"/>
    <col min="15" max="15" width="14.7109375" customWidth="1"/>
    <col min="16" max="16" width="13.42578125" customWidth="1"/>
    <col min="17" max="17" width="14.42578125" bestFit="1" customWidth="1"/>
    <col min="18" max="18" width="11.42578125" bestFit="1" customWidth="1"/>
    <col min="19" max="19" width="12.42578125" bestFit="1" customWidth="1"/>
  </cols>
  <sheetData>
    <row r="1" spans="1:19" ht="36" customHeight="1" x14ac:dyDescent="0.25">
      <c r="A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6" x14ac:dyDescent="0.25">
      <c r="A2" s="1" t="s">
        <v>101</v>
      </c>
      <c r="B2" s="1" t="s">
        <v>102</v>
      </c>
      <c r="C2" s="1" t="s">
        <v>103</v>
      </c>
      <c r="D2" s="1" t="s">
        <v>104</v>
      </c>
      <c r="E2" s="1" t="s">
        <v>105</v>
      </c>
      <c r="F2" s="1" t="s">
        <v>110</v>
      </c>
      <c r="G2" s="1" t="s">
        <v>106</v>
      </c>
      <c r="H2" s="1" t="s">
        <v>108</v>
      </c>
      <c r="I2" s="1" t="s">
        <v>109</v>
      </c>
      <c r="J2" s="1" t="s">
        <v>111</v>
      </c>
      <c r="K2" s="1" t="s">
        <v>107</v>
      </c>
      <c r="L2" s="1" t="s">
        <v>112</v>
      </c>
      <c r="M2" s="1" t="s">
        <v>113</v>
      </c>
      <c r="N2" s="1" t="s">
        <v>114</v>
      </c>
      <c r="O2" s="1" t="s">
        <v>115</v>
      </c>
      <c r="P2" s="1" t="s">
        <v>116</v>
      </c>
      <c r="Q2" s="1" t="s">
        <v>117</v>
      </c>
      <c r="R2" s="1" t="s">
        <v>118</v>
      </c>
      <c r="S2" s="1" t="s">
        <v>119</v>
      </c>
    </row>
    <row r="3" spans="1:19" ht="144" x14ac:dyDescent="0.25">
      <c r="A3" s="1" t="s">
        <v>22</v>
      </c>
      <c r="B3" s="1" t="s">
        <v>31</v>
      </c>
      <c r="C3" s="1" t="s">
        <v>32</v>
      </c>
      <c r="D3" s="1" t="s">
        <v>36</v>
      </c>
      <c r="E3" s="1" t="s">
        <v>39</v>
      </c>
      <c r="F3" s="1" t="s">
        <v>41</v>
      </c>
      <c r="G3" s="1" t="s">
        <v>43</v>
      </c>
      <c r="H3" s="1" t="s">
        <v>44</v>
      </c>
      <c r="I3" s="1" t="s">
        <v>50</v>
      </c>
      <c r="J3" s="1" t="s">
        <v>52</v>
      </c>
      <c r="K3" s="1" t="s">
        <v>54</v>
      </c>
      <c r="L3" s="1" t="s">
        <v>62</v>
      </c>
      <c r="M3" s="1" t="s">
        <v>67</v>
      </c>
      <c r="N3" s="1" t="s">
        <v>75</v>
      </c>
      <c r="O3" s="1" t="s">
        <v>83</v>
      </c>
      <c r="P3" s="1" t="s">
        <v>89</v>
      </c>
      <c r="Q3" s="1" t="s">
        <v>94</v>
      </c>
      <c r="R3" s="1" t="s">
        <v>97</v>
      </c>
      <c r="S3" s="1" t="s">
        <v>98</v>
      </c>
    </row>
    <row r="4" spans="1:19" ht="84" x14ac:dyDescent="0.25">
      <c r="A4" s="1" t="s">
        <v>23</v>
      </c>
      <c r="C4" s="1" t="s">
        <v>33</v>
      </c>
      <c r="D4" s="1" t="s">
        <v>37</v>
      </c>
      <c r="E4" s="1" t="s">
        <v>40</v>
      </c>
      <c r="F4" s="1" t="s">
        <v>42</v>
      </c>
      <c r="G4" s="1" t="s">
        <v>100</v>
      </c>
      <c r="H4" s="1" t="s">
        <v>45</v>
      </c>
      <c r="I4" s="1" t="s">
        <v>51</v>
      </c>
      <c r="J4" s="1" t="s">
        <v>53</v>
      </c>
      <c r="K4" s="1" t="s">
        <v>55</v>
      </c>
      <c r="L4" s="1" t="s">
        <v>63</v>
      </c>
      <c r="M4" s="1" t="s">
        <v>68</v>
      </c>
      <c r="N4" s="1" t="s">
        <v>76</v>
      </c>
      <c r="O4" s="1" t="s">
        <v>84</v>
      </c>
      <c r="P4" s="1" t="s">
        <v>90</v>
      </c>
      <c r="Q4" s="1" t="s">
        <v>95</v>
      </c>
      <c r="R4" s="1"/>
      <c r="S4" s="1" t="s">
        <v>99</v>
      </c>
    </row>
    <row r="5" spans="1:19" ht="96" x14ac:dyDescent="0.25">
      <c r="A5" s="1" t="s">
        <v>24</v>
      </c>
      <c r="C5" s="1" t="s">
        <v>34</v>
      </c>
      <c r="D5" s="1" t="s">
        <v>38</v>
      </c>
      <c r="H5" s="1" t="s">
        <v>46</v>
      </c>
      <c r="K5" s="1" t="s">
        <v>56</v>
      </c>
      <c r="L5" s="1" t="s">
        <v>64</v>
      </c>
      <c r="M5" s="1" t="s">
        <v>69</v>
      </c>
      <c r="N5" s="1" t="s">
        <v>77</v>
      </c>
      <c r="O5" s="1" t="s">
        <v>85</v>
      </c>
      <c r="P5" s="1" t="s">
        <v>91</v>
      </c>
      <c r="Q5" s="1" t="s">
        <v>96</v>
      </c>
      <c r="R5" s="1"/>
      <c r="S5" s="1"/>
    </row>
    <row r="6" spans="1:19" ht="96" x14ac:dyDescent="0.25">
      <c r="A6" s="1" t="s">
        <v>25</v>
      </c>
      <c r="C6" s="1" t="s">
        <v>35</v>
      </c>
      <c r="H6" s="1" t="s">
        <v>47</v>
      </c>
      <c r="K6" s="1" t="s">
        <v>57</v>
      </c>
      <c r="L6" s="1" t="s">
        <v>65</v>
      </c>
      <c r="M6" s="1" t="s">
        <v>70</v>
      </c>
      <c r="N6" s="1" t="s">
        <v>78</v>
      </c>
      <c r="O6" s="1" t="s">
        <v>86</v>
      </c>
      <c r="P6" s="1" t="s">
        <v>92</v>
      </c>
      <c r="R6" s="1"/>
      <c r="S6" s="1"/>
    </row>
    <row r="7" spans="1:19" ht="120" x14ac:dyDescent="0.25">
      <c r="A7" s="1" t="s">
        <v>26</v>
      </c>
      <c r="H7" s="1" t="s">
        <v>48</v>
      </c>
      <c r="K7" s="1" t="s">
        <v>58</v>
      </c>
      <c r="L7" s="1" t="s">
        <v>66</v>
      </c>
      <c r="M7" s="1" t="s">
        <v>71</v>
      </c>
      <c r="N7" s="1" t="s">
        <v>79</v>
      </c>
      <c r="O7" s="1" t="s">
        <v>87</v>
      </c>
      <c r="P7" s="1" t="s">
        <v>93</v>
      </c>
      <c r="S7" s="1"/>
    </row>
    <row r="8" spans="1:19" ht="96" x14ac:dyDescent="0.25">
      <c r="A8" s="1" t="s">
        <v>27</v>
      </c>
      <c r="H8" s="1" t="s">
        <v>49</v>
      </c>
      <c r="K8" s="1" t="s">
        <v>59</v>
      </c>
      <c r="M8" s="1" t="s">
        <v>72</v>
      </c>
      <c r="N8" s="1" t="s">
        <v>80</v>
      </c>
      <c r="O8" s="1" t="s">
        <v>88</v>
      </c>
      <c r="S8" s="1"/>
    </row>
    <row r="9" spans="1:19" ht="120" x14ac:dyDescent="0.25">
      <c r="A9" s="1" t="s">
        <v>28</v>
      </c>
      <c r="H9" s="1"/>
      <c r="K9" s="1" t="s">
        <v>60</v>
      </c>
      <c r="M9" s="1" t="s">
        <v>73</v>
      </c>
      <c r="N9" s="1" t="s">
        <v>81</v>
      </c>
    </row>
    <row r="10" spans="1:19" ht="96" x14ac:dyDescent="0.25">
      <c r="A10" s="1" t="s">
        <v>29</v>
      </c>
      <c r="K10" s="1" t="s">
        <v>61</v>
      </c>
      <c r="M10" s="1" t="s">
        <v>74</v>
      </c>
      <c r="N10" s="1" t="s">
        <v>82</v>
      </c>
    </row>
    <row r="11" spans="1:19" ht="24" x14ac:dyDescent="0.25">
      <c r="A11" s="1" t="s">
        <v>30</v>
      </c>
    </row>
    <row r="13" spans="1:19" x14ac:dyDescent="0.25">
      <c r="A13" s="2"/>
    </row>
    <row r="14" spans="1:19" x14ac:dyDescent="0.25">
      <c r="A14" s="2">
        <v>2017</v>
      </c>
      <c r="B14" s="2">
        <v>2019</v>
      </c>
      <c r="C14" s="2" t="s">
        <v>228</v>
      </c>
      <c r="D14" s="2">
        <v>1</v>
      </c>
      <c r="E14" s="2" t="s">
        <v>228</v>
      </c>
      <c r="F14" s="2">
        <v>1</v>
      </c>
      <c r="G14" s="41" t="s">
        <v>249</v>
      </c>
    </row>
    <row r="15" spans="1:19" x14ac:dyDescent="0.25">
      <c r="A15" s="2" t="s">
        <v>230</v>
      </c>
      <c r="B15" s="2">
        <v>2020</v>
      </c>
      <c r="C15" s="2" t="s">
        <v>229</v>
      </c>
      <c r="D15" s="2">
        <v>2</v>
      </c>
      <c r="E15" s="2" t="s">
        <v>229</v>
      </c>
      <c r="F15" s="2">
        <v>2</v>
      </c>
      <c r="G15" s="41" t="s">
        <v>250</v>
      </c>
    </row>
    <row r="16" spans="1:19" x14ac:dyDescent="0.25">
      <c r="A16" s="2">
        <v>2018</v>
      </c>
      <c r="B16" s="2">
        <v>2021</v>
      </c>
      <c r="D16" s="2">
        <v>3</v>
      </c>
      <c r="F16" s="2">
        <v>3</v>
      </c>
      <c r="G16" s="41" t="s">
        <v>251</v>
      </c>
    </row>
    <row r="17" spans="2:7" x14ac:dyDescent="0.25">
      <c r="B17" s="2">
        <v>2022</v>
      </c>
      <c r="D17" s="2">
        <v>4</v>
      </c>
      <c r="F17" s="2">
        <v>4</v>
      </c>
      <c r="G17" s="41" t="s">
        <v>252</v>
      </c>
    </row>
    <row r="18" spans="2:7" x14ac:dyDescent="0.25">
      <c r="B18" s="2">
        <v>2023</v>
      </c>
      <c r="D18" s="2">
        <v>5</v>
      </c>
      <c r="F18" s="2">
        <v>5</v>
      </c>
      <c r="G18" s="41" t="s">
        <v>258</v>
      </c>
    </row>
    <row r="19" spans="2:7" x14ac:dyDescent="0.25">
      <c r="B19" s="2">
        <v>2024</v>
      </c>
      <c r="D19" s="2">
        <v>6</v>
      </c>
      <c r="F19" s="2">
        <v>6</v>
      </c>
      <c r="G19" s="41" t="s">
        <v>253</v>
      </c>
    </row>
    <row r="20" spans="2:7" x14ac:dyDescent="0.25">
      <c r="B20" s="2">
        <v>2025</v>
      </c>
      <c r="D20" s="2">
        <v>7</v>
      </c>
      <c r="F20" s="2">
        <v>7</v>
      </c>
      <c r="G20" s="41" t="s">
        <v>254</v>
      </c>
    </row>
    <row r="21" spans="2:7" x14ac:dyDescent="0.25">
      <c r="B21" s="2">
        <v>2026</v>
      </c>
      <c r="D21" s="2">
        <v>8</v>
      </c>
      <c r="F21" s="2">
        <v>8</v>
      </c>
      <c r="G21" s="41" t="s">
        <v>255</v>
      </c>
    </row>
    <row r="22" spans="2:7" x14ac:dyDescent="0.25">
      <c r="D22" s="2">
        <v>9</v>
      </c>
      <c r="F22" s="2">
        <v>9</v>
      </c>
      <c r="G22" s="41" t="s">
        <v>256</v>
      </c>
    </row>
    <row r="23" spans="2:7" x14ac:dyDescent="0.25">
      <c r="D23" s="2">
        <v>10</v>
      </c>
      <c r="F23" s="2">
        <v>10</v>
      </c>
      <c r="G23" s="41" t="s">
        <v>257</v>
      </c>
    </row>
    <row r="24" spans="2:7" x14ac:dyDescent="0.25">
      <c r="D24" s="2">
        <v>11</v>
      </c>
      <c r="F24" s="2">
        <v>11</v>
      </c>
    </row>
    <row r="25" spans="2:7" x14ac:dyDescent="0.25">
      <c r="D25" s="2">
        <v>12</v>
      </c>
      <c r="F25" s="2">
        <v>12</v>
      </c>
    </row>
    <row r="26" spans="2:7" x14ac:dyDescent="0.25">
      <c r="D26" s="2">
        <v>13</v>
      </c>
      <c r="F26" s="2">
        <v>13</v>
      </c>
    </row>
    <row r="27" spans="2:7" x14ac:dyDescent="0.25">
      <c r="D27" s="2">
        <v>14</v>
      </c>
      <c r="F27" s="2">
        <v>14</v>
      </c>
    </row>
    <row r="28" spans="2:7" x14ac:dyDescent="0.25">
      <c r="D28" s="2">
        <v>15</v>
      </c>
      <c r="F28" s="2">
        <v>15</v>
      </c>
    </row>
    <row r="29" spans="2:7" x14ac:dyDescent="0.25">
      <c r="D29" s="2">
        <v>16</v>
      </c>
      <c r="F29" s="2">
        <v>16</v>
      </c>
    </row>
    <row r="30" spans="2:7" x14ac:dyDescent="0.25">
      <c r="D30" s="2">
        <v>17</v>
      </c>
      <c r="F30" s="2">
        <v>17</v>
      </c>
    </row>
    <row r="31" spans="2:7" x14ac:dyDescent="0.25">
      <c r="D31" s="2">
        <v>18</v>
      </c>
      <c r="F31" s="2">
        <v>18</v>
      </c>
    </row>
    <row r="32" spans="2:7" x14ac:dyDescent="0.25">
      <c r="D32" s="2">
        <v>19</v>
      </c>
      <c r="F32" s="2">
        <v>19</v>
      </c>
    </row>
    <row r="33" spans="4:6" x14ac:dyDescent="0.25">
      <c r="D33" s="2">
        <v>20</v>
      </c>
      <c r="F33" s="2">
        <v>20</v>
      </c>
    </row>
    <row r="34" spans="4:6" x14ac:dyDescent="0.25">
      <c r="D34" s="2">
        <v>21</v>
      </c>
      <c r="F34" s="2">
        <v>21</v>
      </c>
    </row>
    <row r="35" spans="4:6" x14ac:dyDescent="0.25">
      <c r="D35" s="2">
        <v>22</v>
      </c>
      <c r="F35" s="2">
        <v>22</v>
      </c>
    </row>
    <row r="36" spans="4:6" x14ac:dyDescent="0.25">
      <c r="D36" s="2">
        <v>23</v>
      </c>
      <c r="F36" s="2">
        <v>23</v>
      </c>
    </row>
    <row r="37" spans="4:6" x14ac:dyDescent="0.25">
      <c r="D37" s="2">
        <v>24</v>
      </c>
      <c r="F37" s="2">
        <v>24</v>
      </c>
    </row>
    <row r="38" spans="4:6" x14ac:dyDescent="0.25">
      <c r="D38" s="2">
        <v>25</v>
      </c>
      <c r="F38" s="2">
        <v>25</v>
      </c>
    </row>
    <row r="39" spans="4:6" x14ac:dyDescent="0.25">
      <c r="D39" s="2">
        <v>26</v>
      </c>
      <c r="F39" s="2">
        <v>26</v>
      </c>
    </row>
    <row r="40" spans="4:6" x14ac:dyDescent="0.25">
      <c r="D40" s="2">
        <v>27</v>
      </c>
      <c r="F40" s="2">
        <v>27</v>
      </c>
    </row>
    <row r="41" spans="4:6" x14ac:dyDescent="0.25">
      <c r="D41" s="2">
        <v>28</v>
      </c>
      <c r="F41" s="2">
        <v>28</v>
      </c>
    </row>
    <row r="42" spans="4:6" x14ac:dyDescent="0.25">
      <c r="D42" s="2">
        <v>29</v>
      </c>
      <c r="F42" s="2">
        <v>29</v>
      </c>
    </row>
    <row r="43" spans="4:6" x14ac:dyDescent="0.25">
      <c r="D43" s="2">
        <v>30</v>
      </c>
      <c r="F43" s="2">
        <v>30</v>
      </c>
    </row>
    <row r="44" spans="4:6" x14ac:dyDescent="0.25">
      <c r="D44" s="2">
        <v>31</v>
      </c>
      <c r="F44" s="2">
        <v>31</v>
      </c>
    </row>
    <row r="45" spans="4:6" x14ac:dyDescent="0.25">
      <c r="D45" s="2">
        <v>32</v>
      </c>
      <c r="F45" s="2">
        <v>32</v>
      </c>
    </row>
    <row r="46" spans="4:6" x14ac:dyDescent="0.25">
      <c r="D46" s="2">
        <v>33</v>
      </c>
      <c r="F46" s="2">
        <v>33</v>
      </c>
    </row>
    <row r="47" spans="4:6" x14ac:dyDescent="0.25">
      <c r="D47" s="2">
        <v>34</v>
      </c>
      <c r="F47" s="2">
        <v>34</v>
      </c>
    </row>
    <row r="48" spans="4:6" x14ac:dyDescent="0.25">
      <c r="D48" s="2">
        <v>35</v>
      </c>
      <c r="F48" s="2">
        <v>35</v>
      </c>
    </row>
    <row r="49" spans="4:6" x14ac:dyDescent="0.25">
      <c r="D49" s="2">
        <v>36</v>
      </c>
      <c r="F49" s="2">
        <v>36</v>
      </c>
    </row>
    <row r="50" spans="4:6" x14ac:dyDescent="0.25">
      <c r="D50" s="2">
        <v>37</v>
      </c>
    </row>
    <row r="51" spans="4:6" x14ac:dyDescent="0.25">
      <c r="D51" s="2">
        <v>38</v>
      </c>
    </row>
    <row r="52" spans="4:6" x14ac:dyDescent="0.25">
      <c r="D52" s="2">
        <v>39</v>
      </c>
    </row>
    <row r="53" spans="4:6" x14ac:dyDescent="0.25">
      <c r="D53" s="2">
        <v>40</v>
      </c>
    </row>
    <row r="54" spans="4:6" x14ac:dyDescent="0.25">
      <c r="D54" s="2">
        <v>41</v>
      </c>
    </row>
    <row r="55" spans="4:6" x14ac:dyDescent="0.25">
      <c r="D55" s="2">
        <v>42</v>
      </c>
    </row>
    <row r="56" spans="4:6" x14ac:dyDescent="0.25">
      <c r="D56" s="2">
        <v>43</v>
      </c>
    </row>
    <row r="57" spans="4:6" x14ac:dyDescent="0.25">
      <c r="D57" s="2">
        <v>44</v>
      </c>
    </row>
    <row r="58" spans="4:6" x14ac:dyDescent="0.25">
      <c r="D58" s="2">
        <v>45</v>
      </c>
    </row>
    <row r="59" spans="4:6" x14ac:dyDescent="0.25">
      <c r="D59" s="2">
        <v>46</v>
      </c>
    </row>
    <row r="60" spans="4:6" x14ac:dyDescent="0.25">
      <c r="D60" s="2">
        <v>47</v>
      </c>
    </row>
    <row r="61" spans="4:6" x14ac:dyDescent="0.25">
      <c r="D61" s="2">
        <v>48</v>
      </c>
    </row>
    <row r="62" spans="4:6" x14ac:dyDescent="0.25">
      <c r="D62" s="2">
        <v>49</v>
      </c>
    </row>
    <row r="63" spans="4:6" x14ac:dyDescent="0.25">
      <c r="D63" s="2">
        <v>50</v>
      </c>
    </row>
    <row r="64" spans="4:6" x14ac:dyDescent="0.25">
      <c r="D64" s="2">
        <v>51</v>
      </c>
    </row>
    <row r="65" spans="4:4" x14ac:dyDescent="0.25">
      <c r="D65" s="2">
        <v>52</v>
      </c>
    </row>
    <row r="66" spans="4:4" x14ac:dyDescent="0.25">
      <c r="D66" s="2">
        <v>53</v>
      </c>
    </row>
    <row r="67" spans="4:4" x14ac:dyDescent="0.25">
      <c r="D67" s="2">
        <v>54</v>
      </c>
    </row>
    <row r="68" spans="4:4" x14ac:dyDescent="0.25">
      <c r="D68" s="2">
        <v>55</v>
      </c>
    </row>
    <row r="69" spans="4:4" x14ac:dyDescent="0.25">
      <c r="D69" s="2">
        <v>56</v>
      </c>
    </row>
    <row r="70" spans="4:4" x14ac:dyDescent="0.25">
      <c r="D70" s="2">
        <v>57</v>
      </c>
    </row>
    <row r="71" spans="4:4" x14ac:dyDescent="0.25">
      <c r="D71" s="2">
        <v>58</v>
      </c>
    </row>
    <row r="72" spans="4:4" x14ac:dyDescent="0.25">
      <c r="D72" s="2">
        <v>59</v>
      </c>
    </row>
    <row r="73" spans="4:4" x14ac:dyDescent="0.25">
      <c r="D73" s="2">
        <v>60</v>
      </c>
    </row>
    <row r="74" spans="4:4" x14ac:dyDescent="0.25">
      <c r="D74" s="2">
        <v>61</v>
      </c>
    </row>
    <row r="75" spans="4:4" x14ac:dyDescent="0.25">
      <c r="D75" s="2">
        <v>62</v>
      </c>
    </row>
    <row r="76" spans="4:4" x14ac:dyDescent="0.25">
      <c r="D76" s="2">
        <v>63</v>
      </c>
    </row>
    <row r="77" spans="4:4" x14ac:dyDescent="0.25">
      <c r="D77" s="2">
        <v>64</v>
      </c>
    </row>
    <row r="78" spans="4:4" x14ac:dyDescent="0.25">
      <c r="D78" s="2">
        <v>65</v>
      </c>
    </row>
    <row r="79" spans="4:4" x14ac:dyDescent="0.25">
      <c r="D79" s="2">
        <v>66</v>
      </c>
    </row>
    <row r="80" spans="4:4" x14ac:dyDescent="0.25">
      <c r="D80" s="2">
        <v>67</v>
      </c>
    </row>
    <row r="81" spans="4:4" x14ac:dyDescent="0.25">
      <c r="D81" s="2">
        <v>68</v>
      </c>
    </row>
    <row r="82" spans="4:4" x14ac:dyDescent="0.25">
      <c r="D82" s="2">
        <v>69</v>
      </c>
    </row>
    <row r="83" spans="4:4" x14ac:dyDescent="0.25">
      <c r="D83" s="2">
        <v>70</v>
      </c>
    </row>
    <row r="84" spans="4:4" x14ac:dyDescent="0.25">
      <c r="D84" s="2">
        <v>71</v>
      </c>
    </row>
    <row r="85" spans="4:4" x14ac:dyDescent="0.25">
      <c r="D85" s="2">
        <v>72</v>
      </c>
    </row>
    <row r="86" spans="4:4" x14ac:dyDescent="0.25">
      <c r="D86" s="2">
        <v>73</v>
      </c>
    </row>
    <row r="87" spans="4:4" x14ac:dyDescent="0.25">
      <c r="D87" s="2">
        <v>74</v>
      </c>
    </row>
    <row r="88" spans="4:4" x14ac:dyDescent="0.25">
      <c r="D88" s="2">
        <v>75</v>
      </c>
    </row>
    <row r="89" spans="4:4" x14ac:dyDescent="0.25">
      <c r="D89" s="2">
        <v>76</v>
      </c>
    </row>
    <row r="90" spans="4:4" x14ac:dyDescent="0.25">
      <c r="D90" s="2">
        <v>77</v>
      </c>
    </row>
    <row r="91" spans="4:4" x14ac:dyDescent="0.25">
      <c r="D91" s="2">
        <v>78</v>
      </c>
    </row>
    <row r="92" spans="4:4" x14ac:dyDescent="0.25">
      <c r="D92" s="2">
        <v>79</v>
      </c>
    </row>
    <row r="93" spans="4:4" x14ac:dyDescent="0.25">
      <c r="D93" s="2">
        <v>80</v>
      </c>
    </row>
    <row r="94" spans="4:4" x14ac:dyDescent="0.25">
      <c r="D94" s="2">
        <v>81</v>
      </c>
    </row>
    <row r="95" spans="4:4" x14ac:dyDescent="0.25">
      <c r="D95" s="2">
        <v>82</v>
      </c>
    </row>
    <row r="96" spans="4:4" x14ac:dyDescent="0.25">
      <c r="D96" s="2">
        <v>83</v>
      </c>
    </row>
    <row r="97" spans="4:4" x14ac:dyDescent="0.25">
      <c r="D97" s="2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22</vt:i4>
      </vt:variant>
    </vt:vector>
  </HeadingPairs>
  <TitlesOfParts>
    <vt:vector size="24" baseType="lpstr">
      <vt:lpstr>Лист1</vt:lpstr>
      <vt:lpstr>Лист2</vt:lpstr>
      <vt:lpstr>Лист1!Область_печати</vt:lpstr>
      <vt:lpstr>Обработка_древесины_и_производство_изделий_из_дерева_и_пробки_кроме_мебели_производство_изделий_из_соломки_и_материалов_для_плетения</vt:lpstr>
      <vt:lpstr>Приобретение_обрудования</vt:lpstr>
      <vt:lpstr>Проекты_пищевой_и_перерабатывающей_промышленности</vt:lpstr>
      <vt:lpstr>Производство_автотранспортных_средств_прицепов_и_полуприцепов</vt:lpstr>
      <vt:lpstr>Производство_бумаги_и_бумажных_изделий</vt:lpstr>
      <vt:lpstr>Производство_готовых_металлических_изделий_кроме_машин_и_оборудования</vt:lpstr>
      <vt:lpstr>Производство_кожи_и_изделий_из_кожи</vt:lpstr>
      <vt:lpstr>Производство_компьютеров_электронных_и_оптических_изделий</vt:lpstr>
      <vt:lpstr>Производство_лекарственных_средств_и_материалов_применяемых_в_медицинских_целях</vt:lpstr>
      <vt:lpstr>Производство_машин_и_оборудования_не_включенных_в_другие_группировки</vt:lpstr>
      <vt:lpstr>Производство_металлургическое</vt:lpstr>
      <vt:lpstr>Производство_напитков</vt:lpstr>
      <vt:lpstr>Производство_одежды</vt:lpstr>
      <vt:lpstr>Производство_пищевых_продуктов</vt:lpstr>
      <vt:lpstr>Производство_прочей_неметаллической_минеральной_продукции</vt:lpstr>
      <vt:lpstr>Производство_прочих_готовых_изделий</vt:lpstr>
      <vt:lpstr>Производство_прочих_транспортных_средств_и_оборудования</vt:lpstr>
      <vt:lpstr>Производство_резиновых_и_пластмассовых_изделий</vt:lpstr>
      <vt:lpstr>Производство_текстильных_изделий</vt:lpstr>
      <vt:lpstr>Производство_химических_веществ_и_химических_продуктов</vt:lpstr>
      <vt:lpstr>Производство_электрического_оборудования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Максим</dc:creator>
  <cp:lastModifiedBy>Кузнецов Максим</cp:lastModifiedBy>
  <cp:lastPrinted>2020-12-23T10:28:57Z</cp:lastPrinted>
  <dcterms:created xsi:type="dcterms:W3CDTF">2018-11-27T06:36:41Z</dcterms:created>
  <dcterms:modified xsi:type="dcterms:W3CDTF">2023-12-25T07:27:03Z</dcterms:modified>
</cp:coreProperties>
</file>